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xr:revisionPtr revIDLastSave="0" documentId="13_ncr:1_{304A0639-6A22-40A3-9594-EC7E0C0726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SOS DIC 10-04-24 MILES" sheetId="1" r:id="rId1"/>
  </sheets>
  <definedNames>
    <definedName name="_xlnm.Print_Area" localSheetId="0">'PESOS DIC 10-04-24 MILES'!$B$1:$J$52</definedName>
    <definedName name="JR_PAGE_ANCHOR_0_1" localSheetId="0">#REF!</definedName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1" l="1"/>
  <c r="H22" i="1"/>
  <c r="H20" i="1"/>
  <c r="H19" i="1"/>
  <c r="H16" i="1"/>
  <c r="H15" i="1"/>
  <c r="H14" i="1"/>
  <c r="H13" i="1"/>
  <c r="H11" i="1"/>
  <c r="H24" i="1" l="1"/>
  <c r="J48" i="1"/>
  <c r="I47" i="1"/>
  <c r="E47" i="1"/>
  <c r="G47" i="1" s="1"/>
  <c r="I46" i="1"/>
  <c r="E46" i="1"/>
  <c r="G46" i="1" s="1"/>
  <c r="G45" i="1" s="1"/>
  <c r="F45" i="1"/>
  <c r="I39" i="1"/>
  <c r="H39" i="1"/>
  <c r="F39" i="1"/>
  <c r="E39" i="1"/>
  <c r="I38" i="1"/>
  <c r="H38" i="1" s="1"/>
  <c r="E38" i="1"/>
  <c r="G38" i="1" s="1"/>
  <c r="I37" i="1"/>
  <c r="E37" i="1"/>
  <c r="G37" i="1" s="1"/>
  <c r="I36" i="1"/>
  <c r="E36" i="1"/>
  <c r="G36" i="1" s="1"/>
  <c r="I35" i="1"/>
  <c r="E35" i="1"/>
  <c r="G35" i="1" s="1"/>
  <c r="I34" i="1"/>
  <c r="H34" i="1" s="1"/>
  <c r="E34" i="1"/>
  <c r="G34" i="1" s="1"/>
  <c r="I33" i="1"/>
  <c r="E33" i="1"/>
  <c r="G33" i="1" s="1"/>
  <c r="I32" i="1"/>
  <c r="H32" i="1" s="1"/>
  <c r="E32" i="1"/>
  <c r="F31" i="1"/>
  <c r="F24" i="1"/>
  <c r="E24" i="1"/>
  <c r="J23" i="1"/>
  <c r="J22" i="1"/>
  <c r="G22" i="1"/>
  <c r="J20" i="1"/>
  <c r="G20" i="1"/>
  <c r="J19" i="1"/>
  <c r="G19" i="1"/>
  <c r="J18" i="1"/>
  <c r="G18" i="1"/>
  <c r="J16" i="1"/>
  <c r="G16" i="1"/>
  <c r="J15" i="1"/>
  <c r="G15" i="1"/>
  <c r="J14" i="1"/>
  <c r="G14" i="1"/>
  <c r="J13" i="1"/>
  <c r="G13" i="1"/>
  <c r="J11" i="1"/>
  <c r="G11" i="1"/>
  <c r="J38" i="1" l="1"/>
  <c r="J47" i="1"/>
  <c r="H47" i="1"/>
  <c r="J34" i="1"/>
  <c r="J36" i="1"/>
  <c r="H36" i="1"/>
  <c r="E45" i="1"/>
  <c r="J46" i="1"/>
  <c r="H46" i="1"/>
  <c r="J33" i="1"/>
  <c r="H33" i="1"/>
  <c r="E31" i="1"/>
  <c r="E49" i="1" s="1"/>
  <c r="J35" i="1"/>
  <c r="H35" i="1"/>
  <c r="I31" i="1"/>
  <c r="J37" i="1"/>
  <c r="H37" i="1"/>
  <c r="G24" i="1"/>
  <c r="F49" i="1"/>
  <c r="J24" i="1"/>
  <c r="J32" i="1"/>
  <c r="J39" i="1"/>
  <c r="I45" i="1"/>
  <c r="G39" i="1"/>
  <c r="G32" i="1"/>
  <c r="G31" i="1" s="1"/>
  <c r="G49" i="1" s="1"/>
  <c r="H31" i="1" l="1"/>
  <c r="H45" i="1"/>
  <c r="J31" i="1"/>
  <c r="J45" i="1"/>
  <c r="I49" i="1"/>
  <c r="J49" i="1" s="1"/>
  <c r="H49" i="1" l="1"/>
</calcChain>
</file>

<file path=xl/sharedStrings.xml><?xml version="1.0" encoding="utf-8"?>
<sst xmlns="http://schemas.openxmlformats.org/spreadsheetml/2006/main" count="64" uniqueCount="39">
  <si>
    <t>Estado Analítico de Ingresos</t>
  </si>
  <si>
    <t>Del 1 de Enero al 31 de Diciembre de 2023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</si>
  <si>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</si>
  <si>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</si>
  <si>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</si>
  <si>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</si>
  <si>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</si>
  <si>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</si>
  <si>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</si>
  <si>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</si>
  <si>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</si>
  <si>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</si>
  <si>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</si>
  <si>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</si>
  <si>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</si>
  <si>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</si>
  <si>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</si>
  <si>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</si>
  <si>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</si>
  <si>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</si>
  <si>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</si>
  <si>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</si>
  <si>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</si>
  <si>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</si>
  <si>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</si>
  <si>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</si>
  <si>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Generación de ADEFAS</t>
  </si>
  <si>
    <t>Superávit Ejercicio Anterior</t>
  </si>
  <si>
    <t>Total</t>
  </si>
  <si>
    <t>Ingresos excedentes¹</t>
  </si>
  <si>
    <t>Estado Analítico de Ingresos Por Fuente de Financiamiento</t>
  </si>
  <si>
    <t>Ampliaciones y 
Reducciones</t>
  </si>
  <si>
    <t>Ingresos del Poder Ejecutivo Federal o Estatal y de los Municipios</t>
  </si>
  <si>
    <t>Ingresos de los Entes Públicos de los Poderes Legislativo y Judicial, de los Órganos Autónomos y del Sector Parestatal o Paramunicipal, así como de las Empresas Prodcutivas del Estado</t>
  </si>
  <si>
    <t xml:space="preserve">Ingresos por Ventas de Bienes, Prestación de Servicios y Otros Ingresos </t>
  </si>
  <si>
    <t>Ingresos derivados de financiamientos</t>
  </si>
  <si>
    <t>Superavit del ejercicio anterior</t>
  </si>
  <si>
    <t>Sector Central del Poder Ejecutivo del Estado Libre y Soberano de México</t>
  </si>
  <si>
    <t xml:space="preserve">(Miles de Pesos)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</si>
</sst>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#.0;\-#,###.0"/>
    <numFmt numFmtId="165" formatCode="#,##0.0"/>
    <numFmt numFmtId="166" formatCode="#,##0.0_ ;\-#,##0.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</cellStyleXfs>
  <cellXfs count="139">
    <xf numFmtId="0" fontId="0" fillId="0" borderId="0" xfId="0"/>
    <xf numFmtId="37" fontId="3" fillId="0" borderId="0" xfId="1" applyNumberFormat="1" applyFont="1" applyFill="1" applyBorder="1" applyAlignment="1" applyProtection="1">
      <alignment horizontal="center"/>
    </xf>
    <xf numFmtId="0" fontId="4" fillId="0" borderId="0" xfId="0" applyFont="1"/>
    <xf numFmtId="0" fontId="4" fillId="0" borderId="0" xfId="0" applyFont="1" applyBorder="1"/>
    <xf numFmtId="37" fontId="3" fillId="0" borderId="0" xfId="1" applyNumberFormat="1" applyFont="1" applyFill="1" applyBorder="1" applyAlignment="1" applyProtection="1">
      <alignment horizontal="center"/>
      <protection locked="0"/>
    </xf>
    <xf numFmtId="0" fontId="5" fillId="2" borderId="0" xfId="2" applyFont="1" applyFill="1"/>
    <xf numFmtId="0" fontId="6" fillId="2" borderId="0" xfId="0" applyFont="1" applyFill="1"/>
    <xf numFmtId="0" fontId="5" fillId="2" borderId="0" xfId="2" applyFont="1" applyFill="1" applyAlignment="1">
      <alignment horizontal="center"/>
    </xf>
    <xf numFmtId="37" fontId="3" fillId="0" borderId="1" xfId="1" applyNumberFormat="1" applyFont="1" applyFill="1" applyBorder="1" applyAlignment="1" applyProtection="1">
      <alignment horizontal="center" vertical="center" wrapText="1"/>
    </xf>
    <xf numFmtId="37" fontId="3" fillId="0" borderId="2" xfId="1" applyNumberFormat="1" applyFont="1" applyFill="1" applyBorder="1" applyAlignment="1" applyProtection="1">
      <alignment horizontal="center" vertical="center"/>
    </xf>
    <xf numFmtId="37" fontId="3" fillId="0" borderId="3" xfId="1" applyNumberFormat="1" applyFont="1" applyFill="1" applyBorder="1" applyAlignment="1" applyProtection="1">
      <alignment horizontal="center" vertical="center"/>
    </xf>
    <xf numFmtId="37" fontId="3" fillId="0" borderId="9" xfId="1" applyNumberFormat="1" applyFont="1" applyFill="1" applyBorder="1" applyAlignment="1" applyProtection="1">
      <alignment horizontal="center"/>
    </xf>
    <xf numFmtId="37" fontId="3" fillId="0" borderId="10" xfId="1" applyNumberFormat="1" applyFont="1" applyFill="1" applyBorder="1" applyAlignment="1" applyProtection="1">
      <alignment horizontal="center"/>
    </xf>
    <xf numFmtId="37" fontId="3" fillId="0" borderId="11" xfId="1" applyNumberFormat="1" applyFont="1" applyFill="1" applyBorder="1" applyAlignment="1" applyProtection="1">
      <alignment horizontal="center"/>
    </xf>
    <xf numFmtId="37" fontId="3" fillId="0" borderId="12" xfId="1" applyNumberFormat="1" applyFont="1" applyFill="1" applyBorder="1" applyAlignment="1" applyProtection="1">
      <alignment horizontal="center" vertical="center" wrapText="1"/>
    </xf>
    <xf numFmtId="37" fontId="3" fillId="0" borderId="4" xfId="1" applyNumberFormat="1" applyFont="1" applyFill="1" applyBorder="1" applyAlignment="1" applyProtection="1">
      <alignment horizontal="center" vertical="center"/>
    </xf>
    <xf numFmtId="37" fontId="3" fillId="0" borderId="0" xfId="1" applyNumberFormat="1" applyFont="1" applyFill="1" applyBorder="1" applyAlignment="1" applyProtection="1">
      <alignment horizontal="center" vertical="center"/>
    </xf>
    <xf numFmtId="37" fontId="3" fillId="0" borderId="5" xfId="1" applyNumberFormat="1" applyFont="1" applyFill="1" applyBorder="1" applyAlignment="1" applyProtection="1">
      <alignment horizontal="center" vertical="center"/>
    </xf>
    <xf numFmtId="37" fontId="3" fillId="0" borderId="13" xfId="1" applyNumberFormat="1" applyFont="1" applyFill="1" applyBorder="1" applyAlignment="1" applyProtection="1">
      <alignment horizontal="center" vertical="center"/>
    </xf>
    <xf numFmtId="37" fontId="5" fillId="0" borderId="13" xfId="1" applyNumberFormat="1" applyFont="1" applyFill="1" applyBorder="1" applyAlignment="1" applyProtection="1">
      <alignment horizontal="center" wrapText="1"/>
    </xf>
    <xf numFmtId="37" fontId="3" fillId="0" borderId="14" xfId="1" applyNumberFormat="1" applyFont="1" applyFill="1" applyBorder="1" applyAlignment="1" applyProtection="1">
      <alignment horizontal="center" vertical="center" wrapText="1"/>
    </xf>
    <xf numFmtId="37" fontId="3" fillId="0" borderId="12" xfId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Border="1" applyAlignment="1" applyProtection="1">
      <alignment horizontal="center"/>
    </xf>
    <xf numFmtId="37" fontId="3" fillId="0" borderId="13" xfId="1" applyNumberFormat="1" applyFont="1" applyFill="1" applyBorder="1" applyAlignment="1" applyProtection="1">
      <alignment horizontal="center"/>
    </xf>
    <xf numFmtId="0" fontId="7" fillId="2" borderId="1" xfId="2" applyFont="1" applyFill="1" applyBorder="1"/>
    <xf numFmtId="0" fontId="7" fillId="2" borderId="2" xfId="2" applyFont="1" applyFill="1" applyBorder="1"/>
    <xf numFmtId="164" fontId="7" fillId="0" borderId="15" xfId="2" applyNumberFormat="1" applyFont="1" applyFill="1" applyBorder="1" applyAlignment="1">
      <alignment horizontal="center"/>
    </xf>
    <xf numFmtId="164" fontId="7" fillId="0" borderId="15" xfId="3" applyNumberFormat="1" applyFont="1" applyFill="1" applyBorder="1" applyAlignment="1" applyProtection="1">
      <alignment horizontal="right" vertical="center"/>
    </xf>
    <xf numFmtId="164" fontId="7" fillId="0" borderId="3" xfId="2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164" fontId="7" fillId="0" borderId="16" xfId="3" applyNumberFormat="1" applyFont="1" applyFill="1" applyBorder="1" applyAlignment="1" applyProtection="1">
      <alignment horizontal="right" vertical="center"/>
    </xf>
    <xf numFmtId="166" fontId="7" fillId="0" borderId="16" xfId="3" applyNumberFormat="1" applyFont="1" applyFill="1" applyBorder="1" applyAlignment="1" applyProtection="1">
      <alignment horizontal="right" vertical="center"/>
    </xf>
    <xf numFmtId="164" fontId="7" fillId="0" borderId="16" xfId="3" applyNumberFormat="1" applyFont="1" applyFill="1" applyBorder="1" applyAlignment="1" applyProtection="1">
      <alignment horizontal="right" vertical="center"/>
      <protection locked="0"/>
    </xf>
    <xf numFmtId="164" fontId="7" fillId="0" borderId="5" xfId="3" applyNumberFormat="1" applyFont="1" applyFill="1" applyBorder="1" applyAlignment="1" applyProtection="1">
      <alignment horizontal="right" vertical="center"/>
    </xf>
    <xf numFmtId="164" fontId="7" fillId="2" borderId="0" xfId="3" applyNumberFormat="1" applyFont="1" applyFill="1" applyBorder="1" applyAlignment="1" applyProtection="1">
      <alignment horizontal="right" vertical="center"/>
    </xf>
    <xf numFmtId="166" fontId="7" fillId="0" borderId="21" xfId="3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/>
    <xf numFmtId="0" fontId="8" fillId="2" borderId="4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165" fontId="4" fillId="0" borderId="0" xfId="0" applyNumberFormat="1" applyFont="1" applyBorder="1"/>
    <xf numFmtId="0" fontId="8" fillId="2" borderId="6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22" xfId="0" applyFont="1" applyFill="1" applyBorder="1" applyAlignment="1">
      <alignment horizontal="left" vertical="center"/>
    </xf>
    <xf numFmtId="164" fontId="7" fillId="0" borderId="18" xfId="3" applyNumberFormat="1" applyFont="1" applyFill="1" applyBorder="1" applyAlignment="1" applyProtection="1">
      <alignment horizontal="right" vertical="center"/>
    </xf>
    <xf numFmtId="164" fontId="7" fillId="0" borderId="18" xfId="3" applyNumberFormat="1" applyFont="1" applyFill="1" applyBorder="1" applyAlignment="1">
      <alignment horizontal="center" vertical="center"/>
    </xf>
    <xf numFmtId="164" fontId="7" fillId="0" borderId="18" xfId="3" applyNumberFormat="1" applyFont="1" applyFill="1" applyBorder="1" applyAlignment="1">
      <alignment horizontal="right" vertical="center"/>
    </xf>
    <xf numFmtId="164" fontId="7" fillId="0" borderId="8" xfId="3" applyNumberFormat="1" applyFont="1" applyFill="1" applyBorder="1" applyAlignment="1" applyProtection="1">
      <alignment horizontal="right" vertical="center"/>
    </xf>
    <xf numFmtId="0" fontId="9" fillId="2" borderId="9" xfId="2" applyFont="1" applyFill="1" applyBorder="1" applyAlignment="1">
      <alignment horizontal="centerContinuous"/>
    </xf>
    <xf numFmtId="0" fontId="9" fillId="2" borderId="10" xfId="2" applyFont="1" applyFill="1" applyBorder="1" applyAlignment="1">
      <alignment horizontal="centerContinuous"/>
    </xf>
    <xf numFmtId="0" fontId="9" fillId="2" borderId="11" xfId="2" applyFont="1" applyFill="1" applyBorder="1" applyAlignment="1">
      <alignment horizontal="left" wrapText="1"/>
    </xf>
    <xf numFmtId="164" fontId="9" fillId="2" borderId="13" xfId="2" applyNumberFormat="1" applyFont="1" applyFill="1" applyBorder="1" applyAlignment="1" applyProtection="1">
      <alignment horizontal="right"/>
    </xf>
    <xf numFmtId="165" fontId="9" fillId="0" borderId="9" xfId="2" applyNumberFormat="1" applyFont="1" applyFill="1" applyBorder="1" applyAlignment="1" applyProtection="1">
      <alignment horizontal="right"/>
    </xf>
    <xf numFmtId="164" fontId="9" fillId="0" borderId="12" xfId="2" applyNumberFormat="1" applyFont="1" applyFill="1" applyBorder="1" applyAlignment="1">
      <alignment horizontal="right"/>
    </xf>
    <xf numFmtId="164" fontId="10" fillId="0" borderId="0" xfId="0" applyNumberFormat="1" applyFont="1"/>
    <xf numFmtId="164" fontId="11" fillId="0" borderId="9" xfId="0" applyNumberFormat="1" applyFont="1" applyBorder="1" applyAlignment="1">
      <alignment horizontal="center" vertical="top" wrapText="1"/>
    </xf>
    <xf numFmtId="164" fontId="11" fillId="0" borderId="11" xfId="0" applyNumberFormat="1" applyFont="1" applyBorder="1" applyAlignment="1">
      <alignment horizontal="center" vertical="top" wrapText="1"/>
    </xf>
    <xf numFmtId="164" fontId="9" fillId="0" borderId="14" xfId="2" applyNumberFormat="1" applyFont="1" applyFill="1" applyBorder="1" applyAlignment="1">
      <alignment horizontal="right"/>
    </xf>
    <xf numFmtId="37" fontId="3" fillId="0" borderId="13" xfId="1" applyNumberFormat="1" applyFont="1" applyFill="1" applyBorder="1" applyAlignment="1" applyProtection="1">
      <alignment horizontal="center" wrapText="1"/>
    </xf>
    <xf numFmtId="37" fontId="3" fillId="0" borderId="6" xfId="1" applyNumberFormat="1" applyFont="1" applyFill="1" applyBorder="1" applyAlignment="1" applyProtection="1">
      <alignment horizontal="center" vertical="center"/>
    </xf>
    <xf numFmtId="37" fontId="3" fillId="0" borderId="7" xfId="1" applyNumberFormat="1" applyFont="1" applyFill="1" applyBorder="1" applyAlignment="1" applyProtection="1">
      <alignment horizontal="center" vertical="center"/>
    </xf>
    <xf numFmtId="37" fontId="3" fillId="0" borderId="8" xfId="1" applyNumberFormat="1" applyFont="1" applyFill="1" applyBorder="1" applyAlignment="1" applyProtection="1">
      <alignment horizontal="center" vertical="center"/>
    </xf>
    <xf numFmtId="0" fontId="12" fillId="2" borderId="1" xfId="2" applyFont="1" applyFill="1" applyBorder="1"/>
    <xf numFmtId="0" fontId="12" fillId="2" borderId="2" xfId="2" applyFont="1" applyFill="1" applyBorder="1"/>
    <xf numFmtId="0" fontId="12" fillId="2" borderId="19" xfId="2" applyFont="1" applyFill="1" applyBorder="1"/>
    <xf numFmtId="0" fontId="12" fillId="2" borderId="15" xfId="2" applyFont="1" applyFill="1" applyBorder="1" applyAlignment="1">
      <alignment horizontal="center"/>
    </xf>
    <xf numFmtId="0" fontId="12" fillId="2" borderId="20" xfId="2" applyFont="1" applyFill="1" applyBorder="1" applyAlignment="1">
      <alignment horizontal="center"/>
    </xf>
    <xf numFmtId="0" fontId="13" fillId="2" borderId="4" xfId="2" applyFont="1" applyFill="1" applyBorder="1" applyAlignment="1">
      <alignment horizontal="left" vertical="center" wrapText="1"/>
    </xf>
    <xf numFmtId="0" fontId="13" fillId="2" borderId="0" xfId="2" applyFont="1" applyFill="1" applyBorder="1" applyAlignment="1">
      <alignment horizontal="left" vertical="center" wrapText="1"/>
    </xf>
    <xf numFmtId="0" fontId="13" fillId="2" borderId="17" xfId="2" applyFont="1" applyFill="1" applyBorder="1" applyAlignment="1">
      <alignment horizontal="left" vertical="center" wrapText="1"/>
    </xf>
    <xf numFmtId="164" fontId="9" fillId="2" borderId="16" xfId="2" applyNumberFormat="1" applyFont="1" applyFill="1" applyBorder="1" applyAlignment="1">
      <alignment horizontal="right" vertical="center"/>
    </xf>
    <xf numFmtId="166" fontId="9" fillId="2" borderId="16" xfId="2" applyNumberFormat="1" applyFont="1" applyFill="1" applyBorder="1" applyAlignment="1">
      <alignment horizontal="right" vertical="center"/>
    </xf>
    <xf numFmtId="165" fontId="9" fillId="2" borderId="16" xfId="2" applyNumberFormat="1" applyFont="1" applyFill="1" applyBorder="1" applyAlignment="1">
      <alignment horizontal="right" vertical="center"/>
    </xf>
    <xf numFmtId="164" fontId="9" fillId="2" borderId="21" xfId="2" applyNumberFormat="1" applyFont="1" applyFill="1" applyBorder="1" applyAlignment="1">
      <alignment horizontal="right" vertical="center"/>
    </xf>
    <xf numFmtId="0" fontId="12" fillId="2" borderId="4" xfId="2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 wrapText="1"/>
    </xf>
    <xf numFmtId="0" fontId="14" fillId="2" borderId="17" xfId="0" applyFont="1" applyFill="1" applyBorder="1" applyAlignment="1">
      <alignment horizontal="left" vertical="center" wrapText="1"/>
    </xf>
    <xf numFmtId="164" fontId="7" fillId="2" borderId="16" xfId="3" applyNumberFormat="1" applyFont="1" applyFill="1" applyBorder="1" applyAlignment="1" applyProtection="1">
      <alignment horizontal="right" vertical="center"/>
      <protection locked="0"/>
    </xf>
    <xf numFmtId="164" fontId="8" fillId="2" borderId="16" xfId="0" applyNumberFormat="1" applyFont="1" applyFill="1" applyBorder="1" applyAlignment="1">
      <alignment horizontal="right" vertical="center" wrapText="1"/>
    </xf>
    <xf numFmtId="164" fontId="8" fillId="2" borderId="16" xfId="0" applyNumberFormat="1" applyFont="1" applyFill="1" applyBorder="1" applyAlignment="1" applyProtection="1">
      <alignment horizontal="right" vertical="center" wrapText="1"/>
      <protection locked="0"/>
    </xf>
    <xf numFmtId="165" fontId="7" fillId="0" borderId="16" xfId="3" applyNumberFormat="1" applyFont="1" applyFill="1" applyBorder="1" applyAlignment="1" applyProtection="1">
      <alignment horizontal="right" vertical="center"/>
      <protection locked="0"/>
    </xf>
    <xf numFmtId="164" fontId="8" fillId="2" borderId="21" xfId="0" applyNumberFormat="1" applyFont="1" applyFill="1" applyBorder="1" applyAlignment="1">
      <alignment horizontal="right" vertical="center" wrapText="1"/>
    </xf>
    <xf numFmtId="164" fontId="7" fillId="2" borderId="16" xfId="3" applyNumberFormat="1" applyFont="1" applyFill="1" applyBorder="1" applyAlignment="1" applyProtection="1">
      <alignment horizontal="right" vertical="center"/>
    </xf>
    <xf numFmtId="165" fontId="7" fillId="0" borderId="16" xfId="3" applyNumberFormat="1" applyFont="1" applyFill="1" applyBorder="1" applyAlignment="1" applyProtection="1">
      <alignment horizontal="right" vertical="center"/>
    </xf>
    <xf numFmtId="164" fontId="7" fillId="2" borderId="21" xfId="3" applyNumberFormat="1" applyFont="1" applyFill="1" applyBorder="1" applyAlignment="1" applyProtection="1">
      <alignment horizontal="right" vertical="center"/>
      <protection locked="0"/>
    </xf>
    <xf numFmtId="165" fontId="8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8" fillId="2" borderId="21" xfId="0" applyNumberFormat="1" applyFont="1" applyFill="1" applyBorder="1" applyAlignment="1" applyProtection="1">
      <alignment horizontal="right" vertical="center" wrapText="1"/>
      <protection locked="0"/>
    </xf>
    <xf numFmtId="165" fontId="15" fillId="2" borderId="16" xfId="0" applyNumberFormat="1" applyFont="1" applyFill="1" applyBorder="1" applyAlignment="1">
      <alignment horizontal="right" vertical="center" wrapText="1"/>
    </xf>
    <xf numFmtId="165" fontId="15" fillId="2" borderId="21" xfId="0" applyNumberFormat="1" applyFont="1" applyFill="1" applyBorder="1" applyAlignment="1">
      <alignment horizontal="right" vertical="center" wrapText="1"/>
    </xf>
    <xf numFmtId="0" fontId="13" fillId="2" borderId="4" xfId="2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17" xfId="0" applyFont="1" applyFill="1" applyBorder="1" applyAlignment="1">
      <alignment horizontal="left" vertical="center"/>
    </xf>
    <xf numFmtId="0" fontId="13" fillId="2" borderId="4" xfId="2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164" fontId="9" fillId="2" borderId="16" xfId="3" applyNumberFormat="1" applyFont="1" applyFill="1" applyBorder="1" applyAlignment="1">
      <alignment horizontal="right" vertical="center"/>
    </xf>
    <xf numFmtId="165" fontId="9" fillId="2" borderId="16" xfId="3" applyNumberFormat="1" applyFont="1" applyFill="1" applyBorder="1" applyAlignment="1">
      <alignment horizontal="right" vertical="center"/>
    </xf>
    <xf numFmtId="164" fontId="9" fillId="2" borderId="21" xfId="3" applyNumberFormat="1" applyFont="1" applyFill="1" applyBorder="1" applyAlignment="1">
      <alignment horizontal="right" vertical="center"/>
    </xf>
    <xf numFmtId="0" fontId="12" fillId="2" borderId="0" xfId="2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vertical="center" wrapText="1"/>
    </xf>
    <xf numFmtId="165" fontId="9" fillId="0" borderId="16" xfId="3" applyNumberFormat="1" applyFont="1" applyFill="1" applyBorder="1" applyAlignment="1">
      <alignment horizontal="right" vertical="center"/>
    </xf>
    <xf numFmtId="165" fontId="8" fillId="0" borderId="16" xfId="0" applyNumberFormat="1" applyFont="1" applyFill="1" applyBorder="1" applyAlignment="1">
      <alignment horizontal="right" vertical="center" wrapText="1"/>
    </xf>
    <xf numFmtId="164" fontId="8" fillId="2" borderId="5" xfId="0" applyNumberFormat="1" applyFont="1" applyFill="1" applyBorder="1" applyAlignment="1">
      <alignment horizontal="right" vertical="center" wrapText="1"/>
    </xf>
    <xf numFmtId="0" fontId="14" fillId="2" borderId="0" xfId="0" applyFont="1" applyFill="1" applyBorder="1" applyAlignment="1">
      <alignment horizontal="left" vertical="center"/>
    </xf>
    <xf numFmtId="0" fontId="14" fillId="2" borderId="17" xfId="0" applyFont="1" applyFill="1" applyBorder="1" applyAlignment="1">
      <alignment horizontal="left" vertical="center" wrapText="1"/>
    </xf>
    <xf numFmtId="0" fontId="12" fillId="2" borderId="6" xfId="2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left" vertical="center"/>
    </xf>
    <xf numFmtId="0" fontId="14" fillId="2" borderId="22" xfId="0" applyFont="1" applyFill="1" applyBorder="1" applyAlignment="1">
      <alignment horizontal="left" vertical="center" wrapText="1"/>
    </xf>
    <xf numFmtId="164" fontId="8" fillId="2" borderId="18" xfId="0" applyNumberFormat="1" applyFont="1" applyFill="1" applyBorder="1" applyAlignment="1">
      <alignment horizontal="right" vertical="center" wrapText="1"/>
    </xf>
    <xf numFmtId="164" fontId="8" fillId="2" borderId="22" xfId="0" applyNumberFormat="1" applyFont="1" applyFill="1" applyBorder="1" applyAlignment="1" applyProtection="1">
      <alignment horizontal="right" vertical="center" wrapText="1"/>
      <protection locked="0"/>
    </xf>
    <xf numFmtId="164" fontId="8" fillId="2" borderId="18" xfId="0" applyNumberFormat="1" applyFont="1" applyFill="1" applyBorder="1" applyAlignment="1" applyProtection="1">
      <alignment horizontal="right" vertical="center" wrapText="1"/>
      <protection locked="0"/>
    </xf>
    <xf numFmtId="165" fontId="8" fillId="2" borderId="18" xfId="0" applyNumberFormat="1" applyFont="1" applyFill="1" applyBorder="1" applyAlignment="1">
      <alignment horizontal="right" vertical="center" wrapText="1"/>
    </xf>
    <xf numFmtId="164" fontId="8" fillId="2" borderId="8" xfId="0" applyNumberFormat="1" applyFont="1" applyFill="1" applyBorder="1" applyAlignment="1">
      <alignment horizontal="right" vertical="center" wrapText="1"/>
    </xf>
    <xf numFmtId="0" fontId="13" fillId="2" borderId="9" xfId="2" applyFont="1" applyFill="1" applyBorder="1" applyAlignment="1">
      <alignment horizontal="centerContinuous"/>
    </xf>
    <xf numFmtId="0" fontId="13" fillId="2" borderId="10" xfId="2" applyFont="1" applyFill="1" applyBorder="1" applyAlignment="1">
      <alignment horizontal="centerContinuous"/>
    </xf>
    <xf numFmtId="0" fontId="13" fillId="2" borderId="11" xfId="2" applyFont="1" applyFill="1" applyBorder="1" applyAlignment="1">
      <alignment horizontal="left" wrapText="1" indent="1"/>
    </xf>
    <xf numFmtId="164" fontId="9" fillId="2" borderId="13" xfId="2" applyNumberFormat="1" applyFont="1" applyFill="1" applyBorder="1" applyAlignment="1">
      <alignment horizontal="right"/>
    </xf>
    <xf numFmtId="166" fontId="9" fillId="2" borderId="13" xfId="2" applyNumberFormat="1" applyFont="1" applyFill="1" applyBorder="1" applyAlignment="1">
      <alignment horizontal="right"/>
    </xf>
    <xf numFmtId="165" fontId="9" fillId="2" borderId="9" xfId="2" applyNumberFormat="1" applyFont="1" applyFill="1" applyBorder="1" applyAlignment="1">
      <alignment horizontal="right"/>
    </xf>
    <xf numFmtId="164" fontId="9" fillId="2" borderId="12" xfId="2" applyNumberFormat="1" applyFont="1" applyFill="1" applyBorder="1" applyAlignment="1"/>
    <xf numFmtId="0" fontId="16" fillId="2" borderId="0" xfId="0" applyFont="1" applyFill="1" applyBorder="1" applyAlignment="1">
      <alignment vertical="top" wrapText="1"/>
    </xf>
    <xf numFmtId="164" fontId="16" fillId="2" borderId="0" xfId="0" applyNumberFormat="1" applyFont="1" applyFill="1" applyBorder="1" applyAlignment="1">
      <alignment vertical="top" wrapText="1"/>
    </xf>
    <xf numFmtId="164" fontId="17" fillId="0" borderId="9" xfId="0" applyNumberFormat="1" applyFont="1" applyBorder="1" applyAlignment="1">
      <alignment horizontal="center" vertical="top" wrapText="1"/>
    </xf>
    <xf numFmtId="164" fontId="17" fillId="0" borderId="11" xfId="0" applyNumberFormat="1" applyFont="1" applyBorder="1" applyAlignment="1">
      <alignment horizontal="center" vertical="top" wrapText="1"/>
    </xf>
    <xf numFmtId="164" fontId="9" fillId="2" borderId="14" xfId="2" applyNumberFormat="1" applyFont="1" applyFill="1" applyBorder="1" applyAlignment="1"/>
    <xf numFmtId="0" fontId="16" fillId="2" borderId="0" xfId="0" applyFont="1" applyFill="1" applyAlignment="1">
      <alignment horizontal="left" vertical="top" wrapText="1"/>
    </xf>
    <xf numFmtId="166" fontId="4" fillId="0" borderId="0" xfId="0" applyNumberFormat="1" applyFont="1"/>
    <xf numFmtId="166" fontId="6" fillId="0" borderId="0" xfId="0" applyNumberFormat="1" applyFont="1"/>
    <xf numFmtId="0" fontId="3" fillId="0" borderId="0" xfId="0" applyFont="1"/>
    <xf numFmtId="0" fontId="18" fillId="0" borderId="0" xfId="0" applyFont="1" applyFill="1" applyAlignment="1"/>
    <xf numFmtId="0" fontId="19" fillId="0" borderId="0" xfId="0" applyFont="1"/>
    <xf numFmtId="0" fontId="10" fillId="0" borderId="0" xfId="0" applyFont="1" applyFill="1"/>
    <xf numFmtId="0" fontId="10" fillId="0" borderId="0" xfId="0" applyFont="1" applyFill="1" applyBorder="1"/>
    <xf numFmtId="4" fontId="10" fillId="0" borderId="0" xfId="1" applyNumberFormat="1" applyFont="1" applyFill="1" applyBorder="1"/>
    <xf numFmtId="0" fontId="10" fillId="0" borderId="0" xfId="0" applyFont="1"/>
    <xf numFmtId="0" fontId="10" fillId="0" borderId="0" xfId="0" applyFont="1" applyBorder="1"/>
  </cellXfs>
  <cellStyles count="4">
    <cellStyle name="Millares" xfId="1" builtinId="3"/>
    <cellStyle name="Millares 2" xfId="3" xr:uid="{00000000-0005-0000-0000-000001000000}"/>
    <cellStyle name="Normal" xfId="0" builtinId="0"/>
    <cellStyle name="Normal 9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56"/>
  <sheetViews>
    <sheetView showGridLines="0" tabSelected="1" zoomScaleNormal="100" workbookViewId="0"/>
  </sheetViews>
  <sheetFormatPr baseColWidth="10" defaultRowHeight="14.25" x14ac:dyDescent="0.2"/>
  <cols>
    <col min="1" max="1" width="2" style="2" customWidth="1"/>
    <col min="2" max="2" width="16.85546875" style="2" customWidth="1"/>
    <col min="3" max="3" width="11.42578125" style="2"/>
    <col min="4" max="4" width="17.140625" style="2" customWidth="1"/>
    <col min="5" max="5" width="18.7109375" style="2" customWidth="1"/>
    <col min="6" max="6" width="13.5703125" style="2" customWidth="1"/>
    <col min="7" max="7" width="19.5703125" style="2" customWidth="1"/>
    <col min="8" max="8" width="15" style="2" bestFit="1" customWidth="1"/>
    <col min="9" max="9" width="19.28515625" style="2" customWidth="1"/>
    <col min="10" max="10" width="18.7109375" style="2" customWidth="1"/>
    <col min="11" max="11" width="11.42578125" style="2"/>
    <col min="12" max="12" width="19.42578125" style="3" bestFit="1" customWidth="1"/>
    <col min="13" max="13" width="21.140625" style="3" bestFit="1" customWidth="1"/>
    <col min="14" max="14" width="11.42578125" style="3"/>
    <col min="15" max="16384" width="11.42578125" style="2"/>
  </cols>
  <sheetData>
    <row r="2" spans="2:11" x14ac:dyDescent="0.2">
      <c r="B2" s="1" t="s">
        <v>37</v>
      </c>
      <c r="C2" s="1"/>
      <c r="D2" s="1"/>
      <c r="E2" s="1"/>
      <c r="F2" s="1"/>
      <c r="G2" s="1"/>
      <c r="H2" s="1"/>
      <c r="I2" s="1"/>
      <c r="J2" s="1"/>
    </row>
    <row r="3" spans="2:11" x14ac:dyDescent="0.2">
      <c r="B3" s="4" t="s">
        <v>0</v>
      </c>
      <c r="C3" s="4"/>
      <c r="D3" s="4"/>
      <c r="E3" s="4"/>
      <c r="F3" s="4"/>
      <c r="G3" s="4"/>
      <c r="H3" s="4"/>
      <c r="I3" s="4"/>
      <c r="J3" s="4"/>
    </row>
    <row r="4" spans="2:11" x14ac:dyDescent="0.2">
      <c r="B4" s="1" t="s">
        <v>1</v>
      </c>
      <c r="C4" s="1"/>
      <c r="D4" s="1"/>
      <c r="E4" s="1"/>
      <c r="F4" s="1"/>
      <c r="G4" s="1"/>
      <c r="H4" s="1"/>
      <c r="I4" s="1"/>
      <c r="J4" s="1"/>
    </row>
    <row r="5" spans="2:11" x14ac:dyDescent="0.2">
      <c r="B5" s="1" t="s">
        <v>38</v>
      </c>
      <c r="C5" s="1"/>
      <c r="D5" s="1"/>
      <c r="E5" s="1"/>
      <c r="F5" s="1"/>
      <c r="G5" s="1"/>
      <c r="H5" s="1"/>
      <c r="I5" s="1"/>
      <c r="J5" s="1"/>
    </row>
    <row r="6" spans="2:11" ht="15" thickBot="1" x14ac:dyDescent="0.25">
      <c r="B6" s="5"/>
      <c r="C6" s="5"/>
      <c r="D6" s="5"/>
      <c r="E6" s="6"/>
      <c r="F6" s="7"/>
      <c r="G6" s="7"/>
      <c r="H6" s="7"/>
      <c r="I6" s="7"/>
      <c r="J6" s="7"/>
    </row>
    <row r="7" spans="2:11" ht="15" thickBot="1" x14ac:dyDescent="0.25">
      <c r="B7" s="8" t="s">
        <v>2</v>
      </c>
      <c r="C7" s="9"/>
      <c r="D7" s="10"/>
      <c r="E7" s="11" t="s">
        <v>3</v>
      </c>
      <c r="F7" s="12"/>
      <c r="G7" s="12"/>
      <c r="H7" s="12"/>
      <c r="I7" s="13"/>
      <c r="J7" s="14" t="s">
        <v>4</v>
      </c>
    </row>
    <row r="8" spans="2:11" ht="23.25" thickBot="1" x14ac:dyDescent="0.25">
      <c r="B8" s="15"/>
      <c r="C8" s="16"/>
      <c r="D8" s="17"/>
      <c r="E8" s="18" t="s">
        <v>5</v>
      </c>
      <c r="F8" s="19" t="s">
        <v>6</v>
      </c>
      <c r="G8" s="18" t="s">
        <v>7</v>
      </c>
      <c r="H8" s="18" t="s">
        <v>8</v>
      </c>
      <c r="I8" s="18" t="s">
        <v>9</v>
      </c>
      <c r="J8" s="20"/>
    </row>
    <row r="9" spans="2:11" ht="15" thickBot="1" x14ac:dyDescent="0.25">
      <c r="B9" s="15"/>
      <c r="C9" s="16"/>
      <c r="D9" s="17"/>
      <c r="E9" s="21" t="s">
        <v>10</v>
      </c>
      <c r="F9" s="21" t="s">
        <v>11</v>
      </c>
      <c r="G9" s="21" t="s">
        <v>12</v>
      </c>
      <c r="H9" s="22" t="s">
        <v>13</v>
      </c>
      <c r="I9" s="23" t="s">
        <v>14</v>
      </c>
      <c r="J9" s="21" t="s">
        <v>15</v>
      </c>
    </row>
    <row r="10" spans="2:11" x14ac:dyDescent="0.2">
      <c r="B10" s="24"/>
      <c r="C10" s="25"/>
      <c r="D10" s="25"/>
      <c r="E10" s="26"/>
      <c r="F10" s="26"/>
      <c r="G10" s="26"/>
      <c r="H10" s="26"/>
      <c r="I10" s="27"/>
      <c r="J10" s="28"/>
    </row>
    <row r="11" spans="2:11" x14ac:dyDescent="0.2">
      <c r="B11" s="29" t="s">
        <v>16</v>
      </c>
      <c r="C11" s="30"/>
      <c r="D11" s="30"/>
      <c r="E11" s="31">
        <v>24258736.384</v>
      </c>
      <c r="F11" s="32">
        <v>0</v>
      </c>
      <c r="G11" s="31">
        <f>E11+F11</f>
        <v>24258736.384</v>
      </c>
      <c r="H11" s="33">
        <f>+I11</f>
        <v>27513293.688069999</v>
      </c>
      <c r="I11" s="31">
        <v>27513293.688069999</v>
      </c>
      <c r="J11" s="34">
        <f t="shared" ref="J11:J16" si="0">I11-E11</f>
        <v>3254557.3040699996</v>
      </c>
      <c r="K11" s="35"/>
    </row>
    <row r="12" spans="2:11" ht="26.25" customHeight="1" x14ac:dyDescent="0.2">
      <c r="B12" s="29" t="s">
        <v>17</v>
      </c>
      <c r="C12" s="30"/>
      <c r="D12" s="30"/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6">
        <v>0</v>
      </c>
    </row>
    <row r="13" spans="2:11" x14ac:dyDescent="0.2">
      <c r="B13" s="29" t="s">
        <v>18</v>
      </c>
      <c r="C13" s="30"/>
      <c r="D13" s="30"/>
      <c r="E13" s="31">
        <v>549841.90500000003</v>
      </c>
      <c r="F13" s="32">
        <v>0</v>
      </c>
      <c r="G13" s="31">
        <f>E13+F13</f>
        <v>549841.90500000003</v>
      </c>
      <c r="H13" s="33">
        <f>+I13</f>
        <v>779115.78061999998</v>
      </c>
      <c r="I13" s="31">
        <v>779115.78061999998</v>
      </c>
      <c r="J13" s="34">
        <f t="shared" si="0"/>
        <v>229273.87561999995</v>
      </c>
    </row>
    <row r="14" spans="2:11" x14ac:dyDescent="0.2">
      <c r="B14" s="29" t="s">
        <v>19</v>
      </c>
      <c r="C14" s="30"/>
      <c r="D14" s="30"/>
      <c r="E14" s="31">
        <v>8345615.3059999999</v>
      </c>
      <c r="F14" s="32">
        <v>0</v>
      </c>
      <c r="G14" s="31">
        <f>E14+F14</f>
        <v>8345615.3059999999</v>
      </c>
      <c r="H14" s="33">
        <f>+I14</f>
        <v>9502726.5589699987</v>
      </c>
      <c r="I14" s="31">
        <v>9502726.5589699987</v>
      </c>
      <c r="J14" s="34">
        <f t="shared" si="0"/>
        <v>1157111.2529699989</v>
      </c>
    </row>
    <row r="15" spans="2:11" x14ac:dyDescent="0.2">
      <c r="B15" s="29" t="s">
        <v>20</v>
      </c>
      <c r="C15" s="30"/>
      <c r="D15" s="30"/>
      <c r="E15" s="31">
        <v>412076.89399999997</v>
      </c>
      <c r="F15" s="32">
        <v>0</v>
      </c>
      <c r="G15" s="31">
        <f>E15+F15</f>
        <v>412076.89399999997</v>
      </c>
      <c r="H15" s="31">
        <f>+I15</f>
        <v>3366574.75288</v>
      </c>
      <c r="I15" s="31">
        <v>3366574.75288</v>
      </c>
      <c r="J15" s="34">
        <f t="shared" si="0"/>
        <v>2954497.8588800002</v>
      </c>
    </row>
    <row r="16" spans="2:11" x14ac:dyDescent="0.2">
      <c r="B16" s="29" t="s">
        <v>21</v>
      </c>
      <c r="C16" s="30"/>
      <c r="D16" s="30"/>
      <c r="E16" s="31">
        <v>2392843.2170000002</v>
      </c>
      <c r="F16" s="32">
        <v>0</v>
      </c>
      <c r="G16" s="31">
        <f>E16+F16</f>
        <v>2392843.2170000002</v>
      </c>
      <c r="H16" s="31">
        <f>+I16</f>
        <v>4686533.6501799999</v>
      </c>
      <c r="I16" s="31">
        <v>4686533.6501799999</v>
      </c>
      <c r="J16" s="34">
        <f t="shared" si="0"/>
        <v>2293690.4331799997</v>
      </c>
    </row>
    <row r="17" spans="2:13" ht="26.25" customHeight="1" x14ac:dyDescent="0.2">
      <c r="B17" s="29" t="s">
        <v>22</v>
      </c>
      <c r="C17" s="30"/>
      <c r="D17" s="30"/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6">
        <v>0</v>
      </c>
    </row>
    <row r="18" spans="2:13" ht="35.25" customHeight="1" x14ac:dyDescent="0.2">
      <c r="B18" s="29" t="s">
        <v>23</v>
      </c>
      <c r="C18" s="30"/>
      <c r="D18" s="30"/>
      <c r="E18" s="31">
        <v>260721081.69100001</v>
      </c>
      <c r="F18" s="32">
        <v>0</v>
      </c>
      <c r="G18" s="31">
        <f>E18+F18</f>
        <v>260721081.69100001</v>
      </c>
      <c r="H18" s="31">
        <v>271727701.60000002</v>
      </c>
      <c r="I18" s="31">
        <v>271727701.60000002</v>
      </c>
      <c r="J18" s="34">
        <f>I18-E18</f>
        <v>11006619.909000009</v>
      </c>
    </row>
    <row r="19" spans="2:13" ht="30.75" customHeight="1" x14ac:dyDescent="0.2">
      <c r="B19" s="29" t="s">
        <v>24</v>
      </c>
      <c r="C19" s="30"/>
      <c r="D19" s="30"/>
      <c r="E19" s="31">
        <v>5007882.199</v>
      </c>
      <c r="F19" s="32">
        <v>0</v>
      </c>
      <c r="G19" s="31">
        <f>E19+F19</f>
        <v>5007882.199</v>
      </c>
      <c r="H19" s="33">
        <f>+I19</f>
        <v>4323790.5383000001</v>
      </c>
      <c r="I19" s="31">
        <v>4323790.5383000001</v>
      </c>
      <c r="J19" s="34">
        <f>I19-E19</f>
        <v>-684091.66069999989</v>
      </c>
    </row>
    <row r="20" spans="2:13" ht="15" customHeight="1" x14ac:dyDescent="0.2">
      <c r="B20" s="29" t="s">
        <v>25</v>
      </c>
      <c r="C20" s="30"/>
      <c r="D20" s="30"/>
      <c r="E20" s="31">
        <v>2195832.6919999998</v>
      </c>
      <c r="F20" s="32">
        <v>0</v>
      </c>
      <c r="G20" s="31">
        <f>E20+F20</f>
        <v>2195832.6919999998</v>
      </c>
      <c r="H20" s="33">
        <f>+I20</f>
        <v>4322508.4135400001</v>
      </c>
      <c r="I20" s="31">
        <v>4322508.4135400001</v>
      </c>
      <c r="J20" s="34">
        <f>I20-E20</f>
        <v>2126675.7215400003</v>
      </c>
      <c r="L20" s="37"/>
      <c r="M20" s="37"/>
    </row>
    <row r="21" spans="2:13" x14ac:dyDescent="0.2">
      <c r="B21" s="38"/>
      <c r="C21" s="39"/>
      <c r="D21" s="39"/>
      <c r="E21" s="32"/>
      <c r="F21" s="32"/>
      <c r="G21" s="31"/>
      <c r="H21" s="33"/>
      <c r="I21" s="31"/>
      <c r="J21" s="34"/>
    </row>
    <row r="22" spans="2:13" x14ac:dyDescent="0.2">
      <c r="B22" s="40" t="s">
        <v>26</v>
      </c>
      <c r="C22" s="41"/>
      <c r="D22" s="42"/>
      <c r="E22" s="31">
        <v>6709482.3329999996</v>
      </c>
      <c r="F22" s="32">
        <v>0</v>
      </c>
      <c r="G22" s="31">
        <f>E22+F22</f>
        <v>6709482.3329999996</v>
      </c>
      <c r="H22" s="33">
        <f>+I22</f>
        <v>7393482.2236599997</v>
      </c>
      <c r="I22" s="31">
        <v>7393482.2236599997</v>
      </c>
      <c r="J22" s="34">
        <f>I22-E22</f>
        <v>683999.89066000003</v>
      </c>
      <c r="L22" s="43"/>
    </row>
    <row r="23" spans="2:13" ht="15" thickBot="1" x14ac:dyDescent="0.25">
      <c r="B23" s="44" t="s">
        <v>27</v>
      </c>
      <c r="C23" s="45"/>
      <c r="D23" s="46"/>
      <c r="E23" s="47"/>
      <c r="F23" s="48"/>
      <c r="G23" s="48"/>
      <c r="H23" s="49">
        <v>135762.79999999999</v>
      </c>
      <c r="I23" s="49">
        <v>135762.79999999999</v>
      </c>
      <c r="J23" s="50">
        <f>I23-E23</f>
        <v>135762.79999999999</v>
      </c>
      <c r="M23" s="43"/>
    </row>
    <row r="24" spans="2:13" ht="16.5" customHeight="1" thickBot="1" x14ac:dyDescent="0.25">
      <c r="B24" s="51"/>
      <c r="C24" s="52"/>
      <c r="D24" s="53" t="s">
        <v>28</v>
      </c>
      <c r="E24" s="54">
        <f>SUM(E11:E22)</f>
        <v>310593392.62099999</v>
      </c>
      <c r="F24" s="54">
        <f>F11+F12+F13+F14+F15+F16+F17+F18+F19+F20</f>
        <v>0</v>
      </c>
      <c r="G24" s="54">
        <f>SUM(G11:G22)</f>
        <v>310593392.62099999</v>
      </c>
      <c r="H24" s="55">
        <f>H11+H12+H13+H14+H15+H16+H17+H18+H19+H20+H22+H23</f>
        <v>333751490.00621998</v>
      </c>
      <c r="I24" s="55">
        <f>I11+I12+I13+I14+I15+I16+I17+I18+I19+I20+I22+I23</f>
        <v>333751490.00621998</v>
      </c>
      <c r="J24" s="56">
        <f>SUM(J10:J23)</f>
        <v>23158097.385220006</v>
      </c>
    </row>
    <row r="25" spans="2:13" ht="15" thickBot="1" x14ac:dyDescent="0.25">
      <c r="E25" s="57"/>
      <c r="F25" s="57"/>
      <c r="G25" s="57"/>
      <c r="H25" s="58" t="s">
        <v>29</v>
      </c>
      <c r="I25" s="59"/>
      <c r="J25" s="60"/>
    </row>
    <row r="26" spans="2:13" ht="10.5" customHeight="1" thickBot="1" x14ac:dyDescent="0.25"/>
    <row r="27" spans="2:13" ht="15" thickBot="1" x14ac:dyDescent="0.25">
      <c r="B27" s="8" t="s">
        <v>30</v>
      </c>
      <c r="C27" s="9"/>
      <c r="D27" s="10"/>
      <c r="E27" s="11" t="s">
        <v>3</v>
      </c>
      <c r="F27" s="12"/>
      <c r="G27" s="12"/>
      <c r="H27" s="12"/>
      <c r="I27" s="13"/>
      <c r="J27" s="14" t="s">
        <v>4</v>
      </c>
    </row>
    <row r="28" spans="2:13" ht="24.75" thickBot="1" x14ac:dyDescent="0.25">
      <c r="B28" s="15"/>
      <c r="C28" s="16"/>
      <c r="D28" s="17"/>
      <c r="E28" s="18" t="s">
        <v>5</v>
      </c>
      <c r="F28" s="61" t="s">
        <v>31</v>
      </c>
      <c r="G28" s="18" t="s">
        <v>7</v>
      </c>
      <c r="H28" s="18" t="s">
        <v>8</v>
      </c>
      <c r="I28" s="18" t="s">
        <v>9</v>
      </c>
      <c r="J28" s="20"/>
    </row>
    <row r="29" spans="2:13" ht="15" thickBot="1" x14ac:dyDescent="0.25">
      <c r="B29" s="62"/>
      <c r="C29" s="63"/>
      <c r="D29" s="64"/>
      <c r="E29" s="23" t="s">
        <v>10</v>
      </c>
      <c r="F29" s="23" t="s">
        <v>11</v>
      </c>
      <c r="G29" s="23" t="s">
        <v>12</v>
      </c>
      <c r="H29" s="23" t="s">
        <v>13</v>
      </c>
      <c r="I29" s="23" t="s">
        <v>14</v>
      </c>
      <c r="J29" s="23" t="s">
        <v>15</v>
      </c>
    </row>
    <row r="30" spans="2:13" ht="8.25" customHeight="1" x14ac:dyDescent="0.2">
      <c r="B30" s="65"/>
      <c r="C30" s="66"/>
      <c r="D30" s="67"/>
      <c r="E30" s="68"/>
      <c r="F30" s="68"/>
      <c r="G30" s="68"/>
      <c r="H30" s="68"/>
      <c r="I30" s="68"/>
      <c r="J30" s="69"/>
    </row>
    <row r="31" spans="2:13" ht="23.25" customHeight="1" x14ac:dyDescent="0.2">
      <c r="B31" s="70" t="s">
        <v>32</v>
      </c>
      <c r="C31" s="71"/>
      <c r="D31" s="72"/>
      <c r="E31" s="73">
        <f>E32+E33+E34+E35+E36 +E37+E38</f>
        <v>301688077.59600002</v>
      </c>
      <c r="F31" s="74">
        <f>F32+F33+F34+F35+F36+F37+F38</f>
        <v>0</v>
      </c>
      <c r="G31" s="73">
        <f>G32+G33+G34+G35+G36 +G37+G38</f>
        <v>301688077.59600002</v>
      </c>
      <c r="H31" s="73">
        <f>H32+H33+H34+H35+H36+H37+H38</f>
        <v>321899736.56901997</v>
      </c>
      <c r="I31" s="75">
        <f>I32+I33+I34+I35+I36+I37+I38</f>
        <v>321899736.56901997</v>
      </c>
      <c r="J31" s="76">
        <f>J32+J33+J34+J35+J36+J37</f>
        <v>20895750.633720007</v>
      </c>
    </row>
    <row r="32" spans="2:13" x14ac:dyDescent="0.2">
      <c r="B32" s="77"/>
      <c r="C32" s="78" t="s">
        <v>16</v>
      </c>
      <c r="D32" s="79"/>
      <c r="E32" s="80">
        <f>+E11</f>
        <v>24258736.384</v>
      </c>
      <c r="F32" s="32">
        <v>0</v>
      </c>
      <c r="G32" s="81">
        <f t="shared" ref="G32:G38" si="1">E32+F32</f>
        <v>24258736.384</v>
      </c>
      <c r="H32" s="82">
        <f t="shared" ref="H32:H38" si="2">+I32</f>
        <v>27513293.688069999</v>
      </c>
      <c r="I32" s="83">
        <f>+I11</f>
        <v>27513293.688069999</v>
      </c>
      <c r="J32" s="84">
        <f t="shared" ref="J32:J38" si="3">I32-E32</f>
        <v>3254557.3040699996</v>
      </c>
    </row>
    <row r="33" spans="2:10" x14ac:dyDescent="0.2">
      <c r="B33" s="77"/>
      <c r="C33" s="78" t="s">
        <v>18</v>
      </c>
      <c r="D33" s="79"/>
      <c r="E33" s="80">
        <f>+E13</f>
        <v>549841.90500000003</v>
      </c>
      <c r="F33" s="32">
        <v>0</v>
      </c>
      <c r="G33" s="81">
        <f t="shared" si="1"/>
        <v>549841.90500000003</v>
      </c>
      <c r="H33" s="82">
        <f t="shared" si="2"/>
        <v>779115.78061999998</v>
      </c>
      <c r="I33" s="83">
        <f>+I13</f>
        <v>779115.78061999998</v>
      </c>
      <c r="J33" s="84">
        <f t="shared" si="3"/>
        <v>229273.87561999995</v>
      </c>
    </row>
    <row r="34" spans="2:10" x14ac:dyDescent="0.2">
      <c r="B34" s="77"/>
      <c r="C34" s="78" t="s">
        <v>19</v>
      </c>
      <c r="D34" s="79"/>
      <c r="E34" s="80">
        <f>+E14</f>
        <v>8345615.3059999999</v>
      </c>
      <c r="F34" s="32">
        <v>0</v>
      </c>
      <c r="G34" s="81">
        <f t="shared" si="1"/>
        <v>8345615.3059999999</v>
      </c>
      <c r="H34" s="82">
        <f t="shared" si="2"/>
        <v>9502726.5589699987</v>
      </c>
      <c r="I34" s="83">
        <f>+I14</f>
        <v>9502726.5589699987</v>
      </c>
      <c r="J34" s="84">
        <f t="shared" si="3"/>
        <v>1157111.2529699989</v>
      </c>
    </row>
    <row r="35" spans="2:10" x14ac:dyDescent="0.2">
      <c r="B35" s="77"/>
      <c r="C35" s="78" t="s">
        <v>20</v>
      </c>
      <c r="D35" s="79"/>
      <c r="E35" s="85">
        <f>+E15</f>
        <v>412076.89399999997</v>
      </c>
      <c r="F35" s="32">
        <v>0</v>
      </c>
      <c r="G35" s="81">
        <f t="shared" si="1"/>
        <v>412076.89399999997</v>
      </c>
      <c r="H35" s="81">
        <f t="shared" si="2"/>
        <v>3366574.75288</v>
      </c>
      <c r="I35" s="86">
        <f>+I15</f>
        <v>3366574.75288</v>
      </c>
      <c r="J35" s="84">
        <f t="shared" si="3"/>
        <v>2954497.8588800002</v>
      </c>
    </row>
    <row r="36" spans="2:10" x14ac:dyDescent="0.2">
      <c r="B36" s="77"/>
      <c r="C36" s="78" t="s">
        <v>21</v>
      </c>
      <c r="D36" s="79"/>
      <c r="E36" s="85">
        <f>+E16</f>
        <v>2392843.2170000002</v>
      </c>
      <c r="F36" s="32">
        <v>0</v>
      </c>
      <c r="G36" s="81">
        <f t="shared" si="1"/>
        <v>2392843.2170000002</v>
      </c>
      <c r="H36" s="81">
        <f t="shared" si="2"/>
        <v>4686533.6501799999</v>
      </c>
      <c r="I36" s="86">
        <f>+I16</f>
        <v>4686533.6501799999</v>
      </c>
      <c r="J36" s="84">
        <f t="shared" si="3"/>
        <v>2293690.4331799997</v>
      </c>
    </row>
    <row r="37" spans="2:10" ht="44.25" customHeight="1" x14ac:dyDescent="0.2">
      <c r="B37" s="77"/>
      <c r="C37" s="78" t="s">
        <v>23</v>
      </c>
      <c r="D37" s="79"/>
      <c r="E37" s="80">
        <f>+E18</f>
        <v>260721081.69100001</v>
      </c>
      <c r="F37" s="32">
        <v>0</v>
      </c>
      <c r="G37" s="80">
        <f t="shared" si="1"/>
        <v>260721081.69100001</v>
      </c>
      <c r="H37" s="82">
        <f t="shared" si="2"/>
        <v>271727701.60000002</v>
      </c>
      <c r="I37" s="83">
        <f>I18</f>
        <v>271727701.60000002</v>
      </c>
      <c r="J37" s="87">
        <f t="shared" si="3"/>
        <v>11006619.909000009</v>
      </c>
    </row>
    <row r="38" spans="2:10" ht="36.75" customHeight="1" x14ac:dyDescent="0.2">
      <c r="B38" s="77"/>
      <c r="C38" s="78" t="s">
        <v>24</v>
      </c>
      <c r="D38" s="79"/>
      <c r="E38" s="82">
        <f>+E19</f>
        <v>5007882.199</v>
      </c>
      <c r="F38" s="32">
        <v>0</v>
      </c>
      <c r="G38" s="81">
        <f t="shared" si="1"/>
        <v>5007882.199</v>
      </c>
      <c r="H38" s="82">
        <f t="shared" si="2"/>
        <v>4323790.5383000001</v>
      </c>
      <c r="I38" s="88">
        <f>I19</f>
        <v>4323790.5383000001</v>
      </c>
      <c r="J38" s="89">
        <f t="shared" si="3"/>
        <v>-684091.66069999989</v>
      </c>
    </row>
    <row r="39" spans="2:10" ht="49.5" customHeight="1" x14ac:dyDescent="0.2">
      <c r="B39" s="70" t="s">
        <v>33</v>
      </c>
      <c r="C39" s="71"/>
      <c r="D39" s="72"/>
      <c r="E39" s="90">
        <f t="shared" ref="E39:J39" si="4">E40+E42+E43</f>
        <v>0</v>
      </c>
      <c r="F39" s="90">
        <f t="shared" si="4"/>
        <v>0</v>
      </c>
      <c r="G39" s="90">
        <f t="shared" si="4"/>
        <v>0</v>
      </c>
      <c r="H39" s="90">
        <f t="shared" si="4"/>
        <v>0</v>
      </c>
      <c r="I39" s="90">
        <f t="shared" si="4"/>
        <v>0</v>
      </c>
      <c r="J39" s="91">
        <f t="shared" si="4"/>
        <v>0</v>
      </c>
    </row>
    <row r="40" spans="2:10" ht="26.25" customHeight="1" x14ac:dyDescent="0.2">
      <c r="B40" s="92"/>
      <c r="C40" s="78" t="s">
        <v>17</v>
      </c>
      <c r="D40" s="79"/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6">
        <v>0</v>
      </c>
    </row>
    <row r="41" spans="2:10" ht="26.25" customHeight="1" x14ac:dyDescent="0.2">
      <c r="B41" s="92"/>
      <c r="C41" s="93" t="s">
        <v>20</v>
      </c>
      <c r="D41" s="94"/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6">
        <v>0</v>
      </c>
    </row>
    <row r="42" spans="2:10" ht="35.25" customHeight="1" x14ac:dyDescent="0.2">
      <c r="B42" s="77"/>
      <c r="C42" s="78" t="s">
        <v>34</v>
      </c>
      <c r="D42" s="79"/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6">
        <v>0</v>
      </c>
    </row>
    <row r="43" spans="2:10" ht="34.5" customHeight="1" x14ac:dyDescent="0.2">
      <c r="B43" s="77"/>
      <c r="C43" s="78" t="s">
        <v>24</v>
      </c>
      <c r="D43" s="79"/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6">
        <v>0</v>
      </c>
    </row>
    <row r="44" spans="2:10" x14ac:dyDescent="0.2">
      <c r="B44" s="95"/>
      <c r="C44" s="96"/>
      <c r="D44" s="97"/>
      <c r="E44" s="98"/>
      <c r="F44" s="98"/>
      <c r="G44" s="98"/>
      <c r="H44" s="98"/>
      <c r="I44" s="99"/>
      <c r="J44" s="100"/>
    </row>
    <row r="45" spans="2:10" x14ac:dyDescent="0.2">
      <c r="B45" s="92" t="s">
        <v>35</v>
      </c>
      <c r="C45" s="101"/>
      <c r="D45" s="102"/>
      <c r="E45" s="98">
        <f>E46</f>
        <v>2195832.6919999998</v>
      </c>
      <c r="F45" s="98">
        <f>F46</f>
        <v>0</v>
      </c>
      <c r="G45" s="98">
        <f>G46</f>
        <v>2195832.6919999998</v>
      </c>
      <c r="H45" s="103">
        <f>H46+H47+H48</f>
        <v>11851753.437200001</v>
      </c>
      <c r="I45" s="103">
        <f>I46+I47+I48</f>
        <v>11851753.437200001</v>
      </c>
      <c r="J45" s="84">
        <f>I45-E45</f>
        <v>9655920.7452000007</v>
      </c>
    </row>
    <row r="46" spans="2:10" ht="28.5" customHeight="1" x14ac:dyDescent="0.2">
      <c r="B46" s="77"/>
      <c r="C46" s="78" t="s">
        <v>25</v>
      </c>
      <c r="D46" s="79"/>
      <c r="E46" s="81">
        <f>+E20</f>
        <v>2195832.6919999998</v>
      </c>
      <c r="F46" s="32">
        <v>0</v>
      </c>
      <c r="G46" s="81">
        <f>E46+F46</f>
        <v>2195832.6919999998</v>
      </c>
      <c r="H46" s="82">
        <f>+I46</f>
        <v>4322508.4135400001</v>
      </c>
      <c r="I46" s="104">
        <f>I20</f>
        <v>4322508.4135400001</v>
      </c>
      <c r="J46" s="105">
        <f>I46-E46</f>
        <v>2126675.7215400003</v>
      </c>
    </row>
    <row r="47" spans="2:10" ht="16.5" customHeight="1" x14ac:dyDescent="0.2">
      <c r="B47" s="77"/>
      <c r="C47" s="106" t="s">
        <v>26</v>
      </c>
      <c r="D47" s="107"/>
      <c r="E47" s="81">
        <f>+E22</f>
        <v>6709482.3329999996</v>
      </c>
      <c r="F47" s="32">
        <v>0</v>
      </c>
      <c r="G47" s="81">
        <f>E47+F47</f>
        <v>6709482.3329999996</v>
      </c>
      <c r="H47" s="82">
        <f>+I47</f>
        <v>7393482.2236599997</v>
      </c>
      <c r="I47" s="104">
        <f>+I22</f>
        <v>7393482.2236599997</v>
      </c>
      <c r="J47" s="105">
        <f>I47-E47</f>
        <v>683999.89066000003</v>
      </c>
    </row>
    <row r="48" spans="2:10" ht="12.75" customHeight="1" thickBot="1" x14ac:dyDescent="0.25">
      <c r="B48" s="108"/>
      <c r="C48" s="109" t="s">
        <v>36</v>
      </c>
      <c r="D48" s="110"/>
      <c r="E48" s="111"/>
      <c r="F48" s="112"/>
      <c r="G48" s="111"/>
      <c r="H48" s="113">
        <v>135762.79999999999</v>
      </c>
      <c r="I48" s="114">
        <v>135762.79999999999</v>
      </c>
      <c r="J48" s="115">
        <f>I48-E48</f>
        <v>135762.79999999999</v>
      </c>
    </row>
    <row r="49" spans="2:14" ht="20.25" customHeight="1" thickBot="1" x14ac:dyDescent="0.25">
      <c r="B49" s="116"/>
      <c r="C49" s="117"/>
      <c r="D49" s="118"/>
      <c r="E49" s="119">
        <f>+E31+E45+E47</f>
        <v>310593392.62099999</v>
      </c>
      <c r="F49" s="120">
        <f>F31+F39+F45</f>
        <v>0</v>
      </c>
      <c r="G49" s="119">
        <f>+G31+G45+G47</f>
        <v>310593392.62099999</v>
      </c>
      <c r="H49" s="121">
        <f>SUM(H31+H39+H45)</f>
        <v>333751490.00621998</v>
      </c>
      <c r="I49" s="121">
        <f>SUM(I31+I39+I45)</f>
        <v>333751490.00621998</v>
      </c>
      <c r="J49" s="122">
        <f>I49-G49</f>
        <v>23158097.385219991</v>
      </c>
    </row>
    <row r="50" spans="2:14" ht="15" thickBot="1" x14ac:dyDescent="0.25">
      <c r="B50" s="123"/>
      <c r="C50" s="123"/>
      <c r="D50" s="123"/>
      <c r="E50" s="124"/>
      <c r="F50" s="124"/>
      <c r="G50" s="124"/>
      <c r="H50" s="125" t="s">
        <v>29</v>
      </c>
      <c r="I50" s="126"/>
      <c r="J50" s="127"/>
    </row>
    <row r="51" spans="2:14" x14ac:dyDescent="0.2">
      <c r="B51" s="128"/>
      <c r="C51" s="128"/>
      <c r="D51" s="128"/>
      <c r="E51" s="128"/>
      <c r="F51" s="128"/>
      <c r="G51" s="128"/>
      <c r="H51" s="128"/>
      <c r="I51" s="128"/>
      <c r="J51" s="128"/>
    </row>
    <row r="52" spans="2:14" x14ac:dyDescent="0.2">
      <c r="E52" s="129"/>
      <c r="I52" s="130"/>
    </row>
    <row r="53" spans="2:14" s="134" customFormat="1" ht="15" x14ac:dyDescent="0.25">
      <c r="B53" s="131"/>
      <c r="C53" s="131"/>
      <c r="D53" s="132"/>
      <c r="E53" s="132"/>
      <c r="F53" s="131"/>
      <c r="G53" s="131"/>
      <c r="H53" s="133"/>
      <c r="I53" s="133"/>
      <c r="J53" s="133"/>
      <c r="L53" s="135"/>
      <c r="M53" s="135"/>
      <c r="N53" s="135"/>
    </row>
    <row r="54" spans="2:14" s="134" customFormat="1" ht="12.75" x14ac:dyDescent="0.2">
      <c r="B54" s="135"/>
      <c r="C54" s="132"/>
      <c r="D54" s="132"/>
      <c r="E54" s="132"/>
      <c r="F54" s="136"/>
      <c r="G54" s="135"/>
      <c r="L54" s="135"/>
      <c r="M54" s="135"/>
      <c r="N54" s="135"/>
    </row>
    <row r="55" spans="2:14" s="134" customFormat="1" ht="15" x14ac:dyDescent="0.25">
      <c r="B55" s="131"/>
      <c r="C55" s="131"/>
      <c r="D55" s="131"/>
      <c r="E55" s="131"/>
      <c r="F55" s="131"/>
      <c r="G55" s="131"/>
      <c r="H55" s="133"/>
      <c r="I55" s="133"/>
      <c r="J55" s="133"/>
      <c r="L55" s="135"/>
      <c r="M55" s="135"/>
      <c r="N55" s="135"/>
    </row>
    <row r="56" spans="2:14" s="137" customFormat="1" ht="12" x14ac:dyDescent="0.2">
      <c r="L56" s="138"/>
      <c r="M56" s="138"/>
      <c r="N56" s="138"/>
    </row>
  </sheetData>
  <mergeCells count="41">
    <mergeCell ref="J49:J50"/>
    <mergeCell ref="H50:I50"/>
    <mergeCell ref="B51:J51"/>
    <mergeCell ref="C43:D43"/>
    <mergeCell ref="C33:D33"/>
    <mergeCell ref="C34:D34"/>
    <mergeCell ref="C35:D35"/>
    <mergeCell ref="C36:D36"/>
    <mergeCell ref="C46:D46"/>
    <mergeCell ref="B19:D19"/>
    <mergeCell ref="B20:D20"/>
    <mergeCell ref="B22:D22"/>
    <mergeCell ref="C42:D42"/>
    <mergeCell ref="J24:J25"/>
    <mergeCell ref="H25:I25"/>
    <mergeCell ref="B27:D29"/>
    <mergeCell ref="E27:I27"/>
    <mergeCell ref="J27:J28"/>
    <mergeCell ref="B31:D31"/>
    <mergeCell ref="C37:D37"/>
    <mergeCell ref="C38:D38"/>
    <mergeCell ref="B39:D39"/>
    <mergeCell ref="C40:D40"/>
    <mergeCell ref="C41:D41"/>
    <mergeCell ref="C32:D32"/>
    <mergeCell ref="B23:D23"/>
    <mergeCell ref="B16:D16"/>
    <mergeCell ref="B2:J2"/>
    <mergeCell ref="B3:J3"/>
    <mergeCell ref="B4:J4"/>
    <mergeCell ref="B5:J5"/>
    <mergeCell ref="B7:D9"/>
    <mergeCell ref="E7:I7"/>
    <mergeCell ref="J7:J8"/>
    <mergeCell ref="B11:D11"/>
    <mergeCell ref="B12:D12"/>
    <mergeCell ref="B13:D13"/>
    <mergeCell ref="B14:D14"/>
    <mergeCell ref="B15:D15"/>
    <mergeCell ref="B17:D17"/>
    <mergeCell ref="B18:D18"/>
  </mergeCells>
  <pageMargins left="0.70866141732283472" right="0.70866141732283472" top="0.74803149606299213" bottom="0.74803149606299213" header="0.31496062992125984" footer="0.31496062992125984"/>
  <pageSetup scale="60" orientation="portrait" r:id="rId1"/>
  <ignoredErrors>
    <ignoredError sqref="E27:J29" numberStoredAsText="1"/>
    <ignoredError sqref="E32:I42" unlockedFormula="1"/>
    <ignoredError sqref="F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PESOS DIC 10-04-24 MILES</vt:lpstr>
      <vt:lpstr>'PESOS DIC 10-04-24 MILES'!Área_de_impresión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OSCARESQUIVEL</dc:creator>
  <cp:lastModifiedBy>UIPPE</cp:lastModifiedBy>
  <cp:lastPrinted>2024-04-30T19:36:00Z</cp:lastPrinted>
  <dcterms:created xsi:type="dcterms:W3CDTF">2024-04-11T00:05:28Z</dcterms:created>
  <dcterms:modified xsi:type="dcterms:W3CDTF">2024-04-30T19:36:04Z</dcterms:modified>
</cp:coreProperties>
</file>