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eptiembre 2019" sheetId="3" r:id="rId1"/>
  </sheets>
  <calcPr calcId="152511"/>
</workbook>
</file>

<file path=xl/calcChain.xml><?xml version="1.0" encoding="utf-8"?>
<calcChain xmlns="http://schemas.openxmlformats.org/spreadsheetml/2006/main">
  <c r="I62" i="3" l="1"/>
  <c r="G62" i="3"/>
  <c r="E62" i="3"/>
  <c r="I38" i="3"/>
  <c r="G38" i="3"/>
  <c r="I57" i="3"/>
  <c r="J62" i="3" l="1"/>
  <c r="E38" i="3" l="1"/>
  <c r="J28" i="3" l="1"/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H57" i="3"/>
  <c r="F57" i="3"/>
  <c r="E57" i="3"/>
  <c r="J55" i="3"/>
  <c r="G55" i="3"/>
  <c r="J54" i="3"/>
  <c r="G54" i="3"/>
  <c r="J53" i="3"/>
  <c r="G53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8" i="3" l="1"/>
  <c r="J30" i="3"/>
  <c r="G52" i="3"/>
  <c r="H38" i="3"/>
  <c r="J52" i="3"/>
  <c r="J57" i="3"/>
  <c r="H30" i="3"/>
  <c r="H62" i="3"/>
  <c r="F38" i="3"/>
  <c r="F62" i="3" s="1"/>
  <c r="G18" i="3"/>
  <c r="G30" i="3" s="1"/>
  <c r="G57" i="3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<sst xmlns="http://schemas.openxmlformats.org/spreadsheetml/2006/main" count="74" uniqueCount="43">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</sst>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18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6" xfId="4" applyNumberFormat="1" applyFont="1" applyFill="1" applyBorder="1" applyAlignment="1">
      <alignment horizontal="center"/>
    </xf>
    <xf numFmtId="164" fontId="8" fillId="2" borderId="17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4" fontId="8" fillId="2" borderId="18" xfId="2" applyNumberFormat="1" applyFont="1" applyFill="1" applyBorder="1" applyAlignment="1" applyProtection="1">
      <alignment horizontal="right"/>
    </xf>
    <xf numFmtId="0" fontId="8" fillId="2" borderId="6" xfId="4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wrapText="1"/>
    </xf>
    <xf numFmtId="164" fontId="8" fillId="2" borderId="19" xfId="2" applyNumberFormat="1" applyFont="1" applyFill="1" applyBorder="1" applyAlignment="1">
      <alignment horizontal="center"/>
    </xf>
    <xf numFmtId="164" fontId="8" fillId="2" borderId="20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4" fontId="10" fillId="2" borderId="9" xfId="4" applyNumberFormat="1" applyFont="1" applyFill="1" applyBorder="1" applyAlignment="1" applyProtection="1">
      <alignment horizontal="right"/>
    </xf>
    <xf numFmtId="164" fontId="11" fillId="0" borderId="0" xfId="0" applyNumberFormat="1" applyFont="1"/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0" fontId="7" fillId="0" borderId="1" xfId="0" applyFont="1" applyBorder="1"/>
    <xf numFmtId="0" fontId="13" fillId="2" borderId="6" xfId="4" applyFont="1" applyFill="1" applyBorder="1" applyAlignment="1">
      <alignment horizontal="center" vertical="center"/>
    </xf>
    <xf numFmtId="0" fontId="7" fillId="0" borderId="0" xfId="0" applyFont="1" applyBorder="1"/>
    <xf numFmtId="0" fontId="15" fillId="2" borderId="1" xfId="0" applyFont="1" applyFill="1" applyBorder="1" applyAlignment="1">
      <alignment vertical="center" wrapText="1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0" fontId="13" fillId="2" borderId="0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wrapText="1"/>
    </xf>
    <xf numFmtId="164" fontId="13" fillId="2" borderId="19" xfId="2" applyNumberFormat="1" applyFont="1" applyFill="1" applyBorder="1" applyAlignment="1">
      <alignment horizontal="right"/>
    </xf>
    <xf numFmtId="164" fontId="13" fillId="2" borderId="22" xfId="2" applyNumberFormat="1" applyFont="1" applyFill="1" applyBorder="1" applyAlignment="1">
      <alignment horizontal="right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0" fontId="16" fillId="2" borderId="0" xfId="0" applyFont="1" applyFill="1" applyBorder="1" applyAlignment="1">
      <alignment vertical="top" wrapText="1"/>
    </xf>
    <xf numFmtId="164" fontId="16" fillId="2" borderId="0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6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8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8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20" xfId="1" applyNumberFormat="1" applyFont="1" applyFill="1" applyBorder="1" applyAlignment="1" applyProtection="1">
      <alignment horizontal="center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6" xfId="1" applyNumberFormat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8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23" xfId="1" applyNumberFormat="1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4" fontId="10" fillId="2" borderId="3" xfId="4" applyNumberFormat="1" applyFont="1" applyFill="1" applyBorder="1" applyAlignment="1">
      <alignment horizontal="right"/>
    </xf>
    <xf numFmtId="164" fontId="10" fillId="2" borderId="23" xfId="4" applyNumberFormat="1" applyFont="1" applyFill="1" applyBorder="1" applyAlignment="1">
      <alignment horizontal="right"/>
    </xf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20" xfId="1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7" fillId="0" borderId="9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vertical="top" wrapText="1"/>
    </xf>
    <xf numFmtId="0" fontId="16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8" fillId="2" borderId="17" xfId="2" applyNumberFormat="1" applyFont="1" applyFill="1" applyBorder="1" applyAlignment="1" applyProtection="1">
      <alignment horizontal="right" vertical="center"/>
      <protection locked="0"/>
    </xf>
    <xf numFmtId="164" fontId="8" fillId="2" borderId="17" xfId="2" applyNumberFormat="1" applyFont="1" applyFill="1" applyBorder="1" applyAlignment="1" applyProtection="1">
      <alignment horizontal="right" vertical="center"/>
    </xf>
    <xf numFmtId="164" fontId="8" fillId="2" borderId="18" xfId="2" applyNumberFormat="1" applyFont="1" applyFill="1" applyBorder="1" applyAlignment="1" applyProtection="1">
      <alignment horizontal="right" vertical="center"/>
    </xf>
    <xf numFmtId="164" fontId="10" fillId="2" borderId="17" xfId="4" applyNumberFormat="1" applyFont="1" applyFill="1" applyBorder="1" applyAlignment="1">
      <alignment horizontal="right"/>
    </xf>
    <xf numFmtId="164" fontId="10" fillId="2" borderId="21" xfId="4" applyNumberFormat="1" applyFont="1" applyFill="1" applyBorder="1" applyAlignment="1">
      <alignment horizontal="right"/>
    </xf>
    <xf numFmtId="164" fontId="9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7" xfId="0" applyNumberFormat="1" applyFont="1" applyFill="1" applyBorder="1" applyAlignment="1">
      <alignment horizontal="right" vertical="center" wrapText="1"/>
    </xf>
    <xf numFmtId="164" fontId="9" fillId="2" borderId="21" xfId="0" applyNumberFormat="1" applyFont="1" applyFill="1" applyBorder="1" applyAlignment="1">
      <alignment horizontal="right" vertical="center" wrapText="1"/>
    </xf>
    <xf numFmtId="164" fontId="18" fillId="2" borderId="17" xfId="0" applyNumberFormat="1" applyFont="1" applyFill="1" applyBorder="1" applyAlignment="1">
      <alignment horizontal="right" vertical="center" wrapText="1"/>
    </xf>
    <xf numFmtId="164" fontId="18" fillId="2" borderId="21" xfId="0" applyNumberFormat="1" applyFont="1" applyFill="1" applyBorder="1" applyAlignment="1">
      <alignment horizontal="right" vertical="center" wrapText="1"/>
    </xf>
    <xf numFmtId="164" fontId="10" fillId="2" borderId="17" xfId="2" applyNumberFormat="1" applyFont="1" applyFill="1" applyBorder="1" applyAlignment="1">
      <alignment horizontal="right"/>
    </xf>
    <xf numFmtId="164" fontId="10" fillId="2" borderId="21" xfId="2" applyNumberFormat="1" applyFont="1" applyFill="1" applyBorder="1" applyAlignment="1">
      <alignment horizontal="right"/>
    </xf>
    <xf numFmtId="164" fontId="10" fillId="2" borderId="2" xfId="4" applyNumberFormat="1" applyFont="1" applyFill="1" applyBorder="1" applyAlignment="1">
      <alignment horizontal="right"/>
    </xf>
    <xf numFmtId="164" fontId="10" fillId="2" borderId="3" xfId="4" applyNumberFormat="1" applyFont="1" applyFill="1" applyBorder="1" applyAlignment="1"/>
    <xf numFmtId="164" fontId="10" fillId="2" borderId="23" xfId="4" applyNumberFormat="1" applyFont="1" applyFill="1" applyBorder="1" applyAlignme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tabSelected="1" workbookViewId="0">
      <selection activeCell="I67" sqref="I67"/>
    </sheetView>
  </sheetViews>
  <sheetFormatPr baseColWidth="10" defaultRowHeight="14.25" x14ac:dyDescent="0.2"/>
  <cols>
    <col min="1" max="1" width="1.28515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2" width="11.42578125" style="1"/>
    <col min="13" max="13" width="28" style="2" customWidth="1"/>
    <col min="14" max="16384" width="11.42578125" style="1"/>
  </cols>
  <sheetData>
    <row r="1" spans="2:10" ht="15" thickBot="1" x14ac:dyDescent="0.25"/>
    <row r="2" spans="2:10" x14ac:dyDescent="0.2">
      <c r="B2" s="59" t="s">
        <v>41</v>
      </c>
      <c r="C2" s="60"/>
      <c r="D2" s="60"/>
      <c r="E2" s="60"/>
      <c r="F2" s="60"/>
      <c r="G2" s="60"/>
      <c r="H2" s="60"/>
      <c r="I2" s="60"/>
      <c r="J2" s="61"/>
    </row>
    <row r="3" spans="2:10" x14ac:dyDescent="0.2">
      <c r="B3" s="62" t="s">
        <v>0</v>
      </c>
      <c r="C3" s="63"/>
      <c r="D3" s="63"/>
      <c r="E3" s="63"/>
      <c r="F3" s="63"/>
      <c r="G3" s="63"/>
      <c r="H3" s="63"/>
      <c r="I3" s="63"/>
      <c r="J3" s="64"/>
    </row>
    <row r="4" spans="2:10" x14ac:dyDescent="0.2">
      <c r="B4" s="65" t="s">
        <v>42</v>
      </c>
      <c r="C4" s="66"/>
      <c r="D4" s="66"/>
      <c r="E4" s="66"/>
      <c r="F4" s="66"/>
      <c r="G4" s="66"/>
      <c r="H4" s="66"/>
      <c r="I4" s="66"/>
      <c r="J4" s="67"/>
    </row>
    <row r="5" spans="2:10" ht="15" thickBot="1" x14ac:dyDescent="0.25">
      <c r="B5" s="68" t="s">
        <v>33</v>
      </c>
      <c r="C5" s="69"/>
      <c r="D5" s="69"/>
      <c r="E5" s="69"/>
      <c r="F5" s="69"/>
      <c r="G5" s="69"/>
      <c r="H5" s="69"/>
      <c r="I5" s="69"/>
      <c r="J5" s="70"/>
    </row>
    <row r="6" spans="2:10" ht="15" thickBot="1" x14ac:dyDescent="0.25">
      <c r="B6" s="3"/>
      <c r="C6" s="3"/>
      <c r="D6" s="3"/>
      <c r="E6" s="4"/>
      <c r="F6" s="5"/>
      <c r="G6" s="5"/>
      <c r="H6" s="5"/>
      <c r="I6" s="5"/>
      <c r="J6" s="5"/>
    </row>
    <row r="7" spans="2:10" ht="15" thickBot="1" x14ac:dyDescent="0.25">
      <c r="B7" s="71" t="s">
        <v>1</v>
      </c>
      <c r="C7" s="72"/>
      <c r="D7" s="73"/>
      <c r="E7" s="77" t="s">
        <v>2</v>
      </c>
      <c r="F7" s="78"/>
      <c r="G7" s="78"/>
      <c r="H7" s="78"/>
      <c r="I7" s="79"/>
      <c r="J7" s="80" t="s">
        <v>3</v>
      </c>
    </row>
    <row r="8" spans="2:10" ht="23.25" thickBot="1" x14ac:dyDescent="0.25">
      <c r="B8" s="74"/>
      <c r="C8" s="75"/>
      <c r="D8" s="76"/>
      <c r="E8" s="6" t="s">
        <v>4</v>
      </c>
      <c r="F8" s="7" t="s">
        <v>5</v>
      </c>
      <c r="G8" s="6" t="s">
        <v>6</v>
      </c>
      <c r="H8" s="6" t="s">
        <v>7</v>
      </c>
      <c r="I8" s="6" t="s">
        <v>8</v>
      </c>
      <c r="J8" s="81"/>
    </row>
    <row r="9" spans="2:10" ht="15" thickBot="1" x14ac:dyDescent="0.25">
      <c r="B9" s="74"/>
      <c r="C9" s="75"/>
      <c r="D9" s="76"/>
      <c r="E9" s="8" t="s">
        <v>9</v>
      </c>
      <c r="F9" s="8" t="s">
        <v>10</v>
      </c>
      <c r="G9" s="8" t="s">
        <v>11</v>
      </c>
      <c r="H9" s="9" t="s">
        <v>12</v>
      </c>
      <c r="I9" s="8" t="s">
        <v>13</v>
      </c>
      <c r="J9" s="8" t="s">
        <v>30</v>
      </c>
    </row>
    <row r="10" spans="2:10" x14ac:dyDescent="0.2">
      <c r="B10" s="10"/>
      <c r="C10" s="11"/>
      <c r="D10" s="11"/>
      <c r="E10" s="12"/>
      <c r="F10" s="12"/>
      <c r="G10" s="12"/>
      <c r="H10" s="12"/>
      <c r="I10" s="12"/>
      <c r="J10" s="13"/>
    </row>
    <row r="11" spans="2:10" x14ac:dyDescent="0.2">
      <c r="B11" s="57" t="s">
        <v>14</v>
      </c>
      <c r="C11" s="58"/>
      <c r="D11" s="58"/>
      <c r="E11" s="14">
        <v>20407536</v>
      </c>
      <c r="F11" s="14"/>
      <c r="G11" s="15">
        <f t="shared" ref="G11:G18" si="0">E11+F11</f>
        <v>20407536</v>
      </c>
      <c r="H11" s="14"/>
      <c r="I11" s="14">
        <v>18243591.899999999</v>
      </c>
      <c r="J11" s="16">
        <f>I11-E11</f>
        <v>-2163944.1000000015</v>
      </c>
    </row>
    <row r="12" spans="2:10" ht="26.25" customHeight="1" x14ac:dyDescent="0.2">
      <c r="B12" s="57" t="s">
        <v>15</v>
      </c>
      <c r="C12" s="58"/>
      <c r="D12" s="58"/>
      <c r="E12" s="14"/>
      <c r="F12" s="14"/>
      <c r="G12" s="15"/>
      <c r="H12" s="14"/>
      <c r="I12" s="14"/>
      <c r="J12" s="16">
        <f t="shared" ref="J12:J28" si="1">I12-E12</f>
        <v>0</v>
      </c>
    </row>
    <row r="13" spans="2:10" x14ac:dyDescent="0.2">
      <c r="B13" s="57" t="s">
        <v>16</v>
      </c>
      <c r="C13" s="58"/>
      <c r="D13" s="58"/>
      <c r="E13" s="14">
        <v>421290.3</v>
      </c>
      <c r="F13" s="14"/>
      <c r="G13" s="15">
        <f t="shared" si="0"/>
        <v>421290.3</v>
      </c>
      <c r="H13" s="14"/>
      <c r="I13" s="14">
        <v>380228.8</v>
      </c>
      <c r="J13" s="16">
        <f t="shared" si="1"/>
        <v>-41061.5</v>
      </c>
    </row>
    <row r="14" spans="2:10" x14ac:dyDescent="0.2">
      <c r="B14" s="57" t="s">
        <v>17</v>
      </c>
      <c r="C14" s="58"/>
      <c r="D14" s="58"/>
      <c r="E14" s="14">
        <v>5965480.2999999998</v>
      </c>
      <c r="F14" s="14"/>
      <c r="G14" s="15">
        <f t="shared" si="0"/>
        <v>5965480.2999999998</v>
      </c>
      <c r="H14" s="14"/>
      <c r="I14" s="14">
        <v>5968283</v>
      </c>
      <c r="J14" s="16">
        <f t="shared" si="1"/>
        <v>2802.7000000001863</v>
      </c>
    </row>
    <row r="15" spans="2:10" x14ac:dyDescent="0.2">
      <c r="B15" s="57" t="s">
        <v>18</v>
      </c>
      <c r="C15" s="58"/>
      <c r="D15" s="58"/>
      <c r="E15" s="15">
        <v>591994.69999999995</v>
      </c>
      <c r="F15" s="15">
        <f>F16+F17</f>
        <v>0</v>
      </c>
      <c r="G15" s="15">
        <f t="shared" si="0"/>
        <v>591994.69999999995</v>
      </c>
      <c r="H15" s="15">
        <f>H16+H17</f>
        <v>0</v>
      </c>
      <c r="I15" s="15">
        <v>687498.1</v>
      </c>
      <c r="J15" s="16">
        <f t="shared" si="1"/>
        <v>95503.400000000023</v>
      </c>
    </row>
    <row r="16" spans="2:10" x14ac:dyDescent="0.2">
      <c r="B16" s="17" t="s">
        <v>31</v>
      </c>
      <c r="C16" s="58"/>
      <c r="D16" s="58"/>
      <c r="E16" s="14"/>
      <c r="F16" s="14"/>
      <c r="G16" s="15">
        <f t="shared" si="0"/>
        <v>0</v>
      </c>
      <c r="H16" s="14"/>
      <c r="I16" s="14"/>
      <c r="J16" s="16">
        <f t="shared" si="1"/>
        <v>0</v>
      </c>
    </row>
    <row r="17" spans="2:10" x14ac:dyDescent="0.2">
      <c r="B17" s="17" t="s">
        <v>32</v>
      </c>
      <c r="C17" s="58"/>
      <c r="D17" s="58"/>
      <c r="E17" s="14"/>
      <c r="F17" s="14"/>
      <c r="G17" s="15">
        <f t="shared" si="0"/>
        <v>0</v>
      </c>
      <c r="H17" s="14"/>
      <c r="I17" s="14"/>
      <c r="J17" s="16">
        <f t="shared" si="1"/>
        <v>0</v>
      </c>
    </row>
    <row r="18" spans="2:10" x14ac:dyDescent="0.2">
      <c r="B18" s="57" t="s">
        <v>19</v>
      </c>
      <c r="C18" s="58"/>
      <c r="D18" s="58"/>
      <c r="E18" s="15">
        <v>4631664.5999999996</v>
      </c>
      <c r="F18" s="15">
        <f>F19+F20</f>
        <v>0</v>
      </c>
      <c r="G18" s="15">
        <f t="shared" si="0"/>
        <v>4631664.5999999996</v>
      </c>
      <c r="H18" s="15">
        <f>H19+H20</f>
        <v>0</v>
      </c>
      <c r="I18" s="15">
        <v>2962049.1</v>
      </c>
      <c r="J18" s="16">
        <f t="shared" si="1"/>
        <v>-1669615.4999999995</v>
      </c>
    </row>
    <row r="19" spans="2:10" x14ac:dyDescent="0.2">
      <c r="B19" s="17" t="s">
        <v>31</v>
      </c>
      <c r="C19" s="58"/>
      <c r="D19" s="58"/>
      <c r="E19" s="14"/>
      <c r="F19" s="14"/>
      <c r="G19" s="15">
        <f t="shared" ref="G19:G27" si="2">E19+F19</f>
        <v>0</v>
      </c>
      <c r="H19" s="14"/>
      <c r="I19" s="14"/>
      <c r="J19" s="16">
        <f t="shared" si="1"/>
        <v>0</v>
      </c>
    </row>
    <row r="20" spans="2:10" x14ac:dyDescent="0.2">
      <c r="B20" s="17" t="s">
        <v>32</v>
      </c>
      <c r="C20" s="58"/>
      <c r="D20" s="58"/>
      <c r="E20" s="14"/>
      <c r="F20" s="14"/>
      <c r="G20" s="15">
        <f t="shared" si="2"/>
        <v>0</v>
      </c>
      <c r="H20" s="14"/>
      <c r="I20" s="14"/>
      <c r="J20" s="16">
        <f t="shared" si="1"/>
        <v>0</v>
      </c>
    </row>
    <row r="21" spans="2:10" x14ac:dyDescent="0.2">
      <c r="B21" s="17" t="s">
        <v>35</v>
      </c>
      <c r="C21" s="18"/>
      <c r="D21" s="18"/>
      <c r="E21" s="14"/>
      <c r="F21" s="14"/>
      <c r="G21" s="15">
        <f>E21+F21</f>
        <v>0</v>
      </c>
      <c r="H21" s="14"/>
      <c r="I21" s="14">
        <v>0</v>
      </c>
      <c r="J21" s="16">
        <f>I21-E21</f>
        <v>0</v>
      </c>
    </row>
    <row r="22" spans="2:10" x14ac:dyDescent="0.2">
      <c r="B22" s="57" t="s">
        <v>20</v>
      </c>
      <c r="C22" s="58"/>
      <c r="D22" s="58"/>
      <c r="E22" s="14"/>
      <c r="F22" s="14"/>
      <c r="G22" s="15">
        <f t="shared" si="2"/>
        <v>0</v>
      </c>
      <c r="H22" s="14"/>
      <c r="I22" s="14"/>
      <c r="J22" s="16">
        <f t="shared" si="1"/>
        <v>0</v>
      </c>
    </row>
    <row r="23" spans="2:10" x14ac:dyDescent="0.2">
      <c r="B23" s="57" t="s">
        <v>21</v>
      </c>
      <c r="C23" s="58"/>
      <c r="D23" s="58"/>
      <c r="E23" s="14">
        <v>198520752</v>
      </c>
      <c r="F23" s="14"/>
      <c r="G23" s="15">
        <f t="shared" si="2"/>
        <v>198520752</v>
      </c>
      <c r="H23" s="14"/>
      <c r="I23" s="14">
        <v>150448240.19999999</v>
      </c>
      <c r="J23" s="16">
        <f t="shared" si="1"/>
        <v>-48072511.800000012</v>
      </c>
    </row>
    <row r="24" spans="2:10" ht="14.25" customHeight="1" x14ac:dyDescent="0.2">
      <c r="B24" s="57" t="s">
        <v>40</v>
      </c>
      <c r="C24" s="58"/>
      <c r="D24" s="58"/>
      <c r="E24" s="14">
        <v>14318217.5</v>
      </c>
      <c r="F24" s="14"/>
      <c r="G24" s="15">
        <f t="shared" si="2"/>
        <v>14318217.5</v>
      </c>
      <c r="H24" s="14"/>
      <c r="I24" s="14">
        <v>8951788.8000000007</v>
      </c>
      <c r="J24" s="16">
        <f t="shared" si="1"/>
        <v>-5366428.6999999993</v>
      </c>
    </row>
    <row r="25" spans="2:10" ht="30.75" customHeight="1" x14ac:dyDescent="0.2">
      <c r="B25" s="57" t="s">
        <v>22</v>
      </c>
      <c r="C25" s="58"/>
      <c r="D25" s="58"/>
      <c r="E25" s="103">
        <v>3418323.4</v>
      </c>
      <c r="F25" s="103"/>
      <c r="G25" s="104">
        <f t="shared" si="2"/>
        <v>3418323.4</v>
      </c>
      <c r="H25" s="103"/>
      <c r="I25" s="103">
        <v>3249038.3</v>
      </c>
      <c r="J25" s="105">
        <f>I25-E25</f>
        <v>-169285.10000000009</v>
      </c>
    </row>
    <row r="26" spans="2:10" ht="13.5" customHeight="1" x14ac:dyDescent="0.2">
      <c r="B26" s="82" t="s">
        <v>36</v>
      </c>
      <c r="C26" s="83"/>
      <c r="D26" s="84"/>
      <c r="E26" s="14"/>
      <c r="F26" s="14"/>
      <c r="G26" s="15">
        <f t="shared" si="2"/>
        <v>0</v>
      </c>
      <c r="H26" s="14"/>
      <c r="I26" s="14">
        <v>0</v>
      </c>
      <c r="J26" s="16">
        <f t="shared" si="1"/>
        <v>0</v>
      </c>
    </row>
    <row r="27" spans="2:10" x14ac:dyDescent="0.2">
      <c r="B27" s="57" t="s">
        <v>23</v>
      </c>
      <c r="C27" s="58"/>
      <c r="D27" s="58"/>
      <c r="E27" s="14">
        <v>10100592.9</v>
      </c>
      <c r="F27" s="14"/>
      <c r="G27" s="15">
        <f t="shared" si="2"/>
        <v>10100592.9</v>
      </c>
      <c r="H27" s="14"/>
      <c r="I27" s="14">
        <v>1602461.5</v>
      </c>
      <c r="J27" s="16">
        <f t="shared" si="1"/>
        <v>-8498131.4000000004</v>
      </c>
    </row>
    <row r="28" spans="2:10" x14ac:dyDescent="0.2">
      <c r="B28" s="82" t="s">
        <v>37</v>
      </c>
      <c r="C28" s="83"/>
      <c r="D28" s="84"/>
      <c r="E28" s="14"/>
      <c r="F28" s="14"/>
      <c r="G28" s="15"/>
      <c r="H28" s="14"/>
      <c r="I28" s="14">
        <v>0</v>
      </c>
      <c r="J28" s="16">
        <f t="shared" si="1"/>
        <v>0</v>
      </c>
    </row>
    <row r="29" spans="2:10" ht="15" thickBot="1" x14ac:dyDescent="0.25">
      <c r="B29" s="19"/>
      <c r="C29" s="20"/>
      <c r="D29" s="21"/>
      <c r="E29" s="22"/>
      <c r="F29" s="22"/>
      <c r="G29" s="22"/>
      <c r="H29" s="22"/>
      <c r="I29" s="22"/>
      <c r="J29" s="23"/>
    </row>
    <row r="30" spans="2:10" ht="15" thickBot="1" x14ac:dyDescent="0.25">
      <c r="B30" s="24"/>
      <c r="C30" s="25"/>
      <c r="D30" s="26" t="s">
        <v>24</v>
      </c>
      <c r="E30" s="27">
        <f>SUM(E11:E29)</f>
        <v>258375851.70000002</v>
      </c>
      <c r="F30" s="27">
        <f>F11+F12+F13+F14+F15+F18+F22+F23+F25+F27</f>
        <v>0</v>
      </c>
      <c r="G30" s="27">
        <f>SUM(G11:G29)</f>
        <v>258375851.70000002</v>
      </c>
      <c r="H30" s="27">
        <f>H11+H12+H13+H14+H15+H18+H22+H23+H25+H27</f>
        <v>0</v>
      </c>
      <c r="I30" s="28">
        <f>SUM(I11:I29)</f>
        <v>192493179.70000002</v>
      </c>
      <c r="J30" s="87">
        <f>SUM(J11:J28)</f>
        <v>-65882672.000000015</v>
      </c>
    </row>
    <row r="31" spans="2:10" ht="15" thickBot="1" x14ac:dyDescent="0.25">
      <c r="E31" s="29"/>
      <c r="F31" s="29"/>
      <c r="G31" s="29"/>
      <c r="H31" s="89" t="s">
        <v>34</v>
      </c>
      <c r="I31" s="90"/>
      <c r="J31" s="88"/>
    </row>
    <row r="33" spans="2:10" ht="15" thickBot="1" x14ac:dyDescent="0.25"/>
    <row r="34" spans="2:10" ht="15" thickBot="1" x14ac:dyDescent="0.25">
      <c r="B34" s="71" t="s">
        <v>25</v>
      </c>
      <c r="C34" s="72"/>
      <c r="D34" s="73"/>
      <c r="E34" s="77" t="s">
        <v>2</v>
      </c>
      <c r="F34" s="78"/>
      <c r="G34" s="78"/>
      <c r="H34" s="78"/>
      <c r="I34" s="79"/>
      <c r="J34" s="80" t="s">
        <v>3</v>
      </c>
    </row>
    <row r="35" spans="2:10" ht="24.75" thickBot="1" x14ac:dyDescent="0.25">
      <c r="B35" s="74"/>
      <c r="C35" s="75"/>
      <c r="D35" s="76"/>
      <c r="E35" s="6" t="s">
        <v>4</v>
      </c>
      <c r="F35" s="30" t="s">
        <v>29</v>
      </c>
      <c r="G35" s="6" t="s">
        <v>6</v>
      </c>
      <c r="H35" s="6" t="s">
        <v>7</v>
      </c>
      <c r="I35" s="6" t="s">
        <v>8</v>
      </c>
      <c r="J35" s="81"/>
    </row>
    <row r="36" spans="2:10" ht="15" thickBot="1" x14ac:dyDescent="0.25">
      <c r="B36" s="91"/>
      <c r="C36" s="92"/>
      <c r="D36" s="93"/>
      <c r="E36" s="31" t="s">
        <v>9</v>
      </c>
      <c r="F36" s="31" t="s">
        <v>10</v>
      </c>
      <c r="G36" s="31" t="s">
        <v>11</v>
      </c>
      <c r="H36" s="31" t="s">
        <v>12</v>
      </c>
      <c r="I36" s="31" t="s">
        <v>13</v>
      </c>
      <c r="J36" s="31" t="s">
        <v>30</v>
      </c>
    </row>
    <row r="37" spans="2:10" x14ac:dyDescent="0.2">
      <c r="B37" s="32"/>
      <c r="C37" s="33"/>
      <c r="D37" s="34"/>
      <c r="E37" s="35"/>
      <c r="F37" s="35"/>
      <c r="G37" s="35"/>
      <c r="H37" s="35"/>
      <c r="I37" s="35"/>
      <c r="J37" s="36"/>
    </row>
    <row r="38" spans="2:10" x14ac:dyDescent="0.2">
      <c r="B38" s="37" t="s">
        <v>26</v>
      </c>
      <c r="C38" s="38"/>
      <c r="D38" s="39"/>
      <c r="E38" s="106">
        <f>E39+E40+E41+E42+E45+ E46+E49+E50+E51</f>
        <v>248275258.80000001</v>
      </c>
      <c r="F38" s="106">
        <f>F39+F40+F41+F42+F45+F49+F50</f>
        <v>0</v>
      </c>
      <c r="G38" s="106">
        <f>G39+G40+G41+G42+G45+G46+G49+G50+G51</f>
        <v>248275258.80000001</v>
      </c>
      <c r="H38" s="106">
        <f>H39+H40+H41+H42+H45+H49+H50</f>
        <v>0</v>
      </c>
      <c r="I38" s="106">
        <f>I39+I40+I41+I42+I45+I46+I49+I50+I51</f>
        <v>190890718.20000002</v>
      </c>
      <c r="J38" s="107">
        <f>J39+J40+J41+J42+J45+J46+J49</f>
        <v>-51848826.800000012</v>
      </c>
    </row>
    <row r="39" spans="2:10" x14ac:dyDescent="0.2">
      <c r="B39" s="40"/>
      <c r="C39" s="94" t="s">
        <v>14</v>
      </c>
      <c r="D39" s="95"/>
      <c r="E39" s="14">
        <v>20407536</v>
      </c>
      <c r="F39" s="108"/>
      <c r="G39" s="109">
        <f t="shared" ref="G39:G49" si="3">E39+F39</f>
        <v>20407536</v>
      </c>
      <c r="H39" s="108"/>
      <c r="I39" s="14">
        <v>18243591.899999999</v>
      </c>
      <c r="J39" s="110">
        <f t="shared" ref="J39:J51" si="4">I39-E39</f>
        <v>-2163944.1000000015</v>
      </c>
    </row>
    <row r="40" spans="2:10" x14ac:dyDescent="0.2">
      <c r="B40" s="40"/>
      <c r="C40" s="94" t="s">
        <v>16</v>
      </c>
      <c r="D40" s="95"/>
      <c r="E40" s="14">
        <v>421290.3</v>
      </c>
      <c r="F40" s="108"/>
      <c r="G40" s="109">
        <f t="shared" si="3"/>
        <v>421290.3</v>
      </c>
      <c r="H40" s="108"/>
      <c r="I40" s="14">
        <v>380228.8</v>
      </c>
      <c r="J40" s="110">
        <f t="shared" si="4"/>
        <v>-41061.5</v>
      </c>
    </row>
    <row r="41" spans="2:10" x14ac:dyDescent="0.2">
      <c r="B41" s="40"/>
      <c r="C41" s="94" t="s">
        <v>17</v>
      </c>
      <c r="D41" s="95"/>
      <c r="E41" s="14">
        <v>5965480.2999999998</v>
      </c>
      <c r="F41" s="108"/>
      <c r="G41" s="109">
        <f t="shared" si="3"/>
        <v>5965480.2999999998</v>
      </c>
      <c r="H41" s="108"/>
      <c r="I41" s="14">
        <v>5968283</v>
      </c>
      <c r="J41" s="110">
        <f t="shared" si="4"/>
        <v>2802.7000000001863</v>
      </c>
    </row>
    <row r="42" spans="2:10" x14ac:dyDescent="0.2">
      <c r="B42" s="40"/>
      <c r="C42" s="94" t="s">
        <v>18</v>
      </c>
      <c r="D42" s="95"/>
      <c r="E42" s="15">
        <v>591994.69999999995</v>
      </c>
      <c r="F42" s="109">
        <f>F43+F44</f>
        <v>0</v>
      </c>
      <c r="G42" s="109">
        <f t="shared" si="3"/>
        <v>591994.69999999995</v>
      </c>
      <c r="H42" s="109">
        <f>H43+H44</f>
        <v>0</v>
      </c>
      <c r="I42" s="15">
        <v>687498.1</v>
      </c>
      <c r="J42" s="110">
        <f t="shared" si="4"/>
        <v>95503.400000000023</v>
      </c>
    </row>
    <row r="43" spans="2:10" x14ac:dyDescent="0.2">
      <c r="B43" s="40"/>
      <c r="C43" s="41" t="s">
        <v>31</v>
      </c>
      <c r="D43" s="42"/>
      <c r="E43" s="108"/>
      <c r="F43" s="108"/>
      <c r="G43" s="109">
        <f t="shared" si="3"/>
        <v>0</v>
      </c>
      <c r="H43" s="108"/>
      <c r="I43" s="108"/>
      <c r="J43" s="110">
        <f t="shared" si="4"/>
        <v>0</v>
      </c>
    </row>
    <row r="44" spans="2:10" x14ac:dyDescent="0.2">
      <c r="B44" s="40"/>
      <c r="C44" s="41" t="s">
        <v>32</v>
      </c>
      <c r="D44" s="42"/>
      <c r="E44" s="108"/>
      <c r="F44" s="108"/>
      <c r="G44" s="109">
        <f t="shared" si="3"/>
        <v>0</v>
      </c>
      <c r="H44" s="108"/>
      <c r="I44" s="108"/>
      <c r="J44" s="110">
        <f t="shared" si="4"/>
        <v>0</v>
      </c>
    </row>
    <row r="45" spans="2:10" x14ac:dyDescent="0.2">
      <c r="B45" s="40"/>
      <c r="C45" s="94" t="s">
        <v>19</v>
      </c>
      <c r="D45" s="95"/>
      <c r="E45" s="15">
        <v>4631664.5999999996</v>
      </c>
      <c r="F45" s="109">
        <f>F47+F48</f>
        <v>0</v>
      </c>
      <c r="G45" s="109">
        <f t="shared" si="3"/>
        <v>4631664.5999999996</v>
      </c>
      <c r="H45" s="109">
        <f>H47+H48</f>
        <v>0</v>
      </c>
      <c r="I45" s="15">
        <v>2962049.1</v>
      </c>
      <c r="J45" s="110">
        <f t="shared" si="4"/>
        <v>-1669615.4999999995</v>
      </c>
    </row>
    <row r="46" spans="2:10" x14ac:dyDescent="0.2">
      <c r="B46" s="40"/>
      <c r="C46" s="85" t="s">
        <v>38</v>
      </c>
      <c r="D46" s="86"/>
      <c r="E46" s="14"/>
      <c r="F46" s="109"/>
      <c r="G46" s="109">
        <f t="shared" si="3"/>
        <v>0</v>
      </c>
      <c r="H46" s="109"/>
      <c r="I46" s="14"/>
      <c r="J46" s="110">
        <f t="shared" si="4"/>
        <v>0</v>
      </c>
    </row>
    <row r="47" spans="2:10" x14ac:dyDescent="0.2">
      <c r="B47" s="40"/>
      <c r="C47" s="41" t="s">
        <v>31</v>
      </c>
      <c r="D47" s="42"/>
      <c r="E47" s="108"/>
      <c r="F47" s="108"/>
      <c r="G47" s="109">
        <f t="shared" si="3"/>
        <v>0</v>
      </c>
      <c r="H47" s="108"/>
      <c r="I47" s="108"/>
      <c r="J47" s="110">
        <f t="shared" si="4"/>
        <v>0</v>
      </c>
    </row>
    <row r="48" spans="2:10" x14ac:dyDescent="0.2">
      <c r="B48" s="40"/>
      <c r="C48" s="41" t="s">
        <v>32</v>
      </c>
      <c r="D48" s="42"/>
      <c r="E48" s="108"/>
      <c r="F48" s="108"/>
      <c r="G48" s="109">
        <f t="shared" si="3"/>
        <v>0</v>
      </c>
      <c r="H48" s="108"/>
      <c r="I48" s="108"/>
      <c r="J48" s="110">
        <f t="shared" si="4"/>
        <v>0</v>
      </c>
    </row>
    <row r="49" spans="2:10" x14ac:dyDescent="0.2">
      <c r="B49" s="40"/>
      <c r="C49" s="94" t="s">
        <v>21</v>
      </c>
      <c r="D49" s="95"/>
      <c r="E49" s="14">
        <v>198520752</v>
      </c>
      <c r="F49" s="108"/>
      <c r="G49" s="111">
        <f t="shared" si="3"/>
        <v>198520752</v>
      </c>
      <c r="H49" s="108"/>
      <c r="I49" s="14">
        <v>150448240.19999999</v>
      </c>
      <c r="J49" s="112">
        <f t="shared" si="4"/>
        <v>-48072511.800000012</v>
      </c>
    </row>
    <row r="50" spans="2:10" ht="23.25" customHeight="1" x14ac:dyDescent="0.2">
      <c r="B50" s="40"/>
      <c r="C50" s="94" t="s">
        <v>22</v>
      </c>
      <c r="D50" s="95"/>
      <c r="E50" s="108">
        <v>3418323.4</v>
      </c>
      <c r="F50" s="108"/>
      <c r="G50" s="109">
        <v>3418323.4</v>
      </c>
      <c r="H50" s="108"/>
      <c r="I50" s="108">
        <v>3249038.3</v>
      </c>
      <c r="J50" s="110"/>
    </row>
    <row r="51" spans="2:10" x14ac:dyDescent="0.2">
      <c r="B51" s="40"/>
      <c r="C51" s="41" t="s">
        <v>40</v>
      </c>
      <c r="D51" s="42"/>
      <c r="E51" s="14">
        <v>14318217.5</v>
      </c>
      <c r="F51" s="109"/>
      <c r="G51" s="111">
        <v>14318217.5</v>
      </c>
      <c r="H51" s="109"/>
      <c r="I51" s="14">
        <v>8951788.8000000007</v>
      </c>
      <c r="J51" s="110">
        <f t="shared" si="4"/>
        <v>-5366428.6999999993</v>
      </c>
    </row>
    <row r="52" spans="2:10" x14ac:dyDescent="0.2">
      <c r="B52" s="37" t="s">
        <v>27</v>
      </c>
      <c r="C52" s="38"/>
      <c r="D52" s="42"/>
      <c r="E52" s="111">
        <f t="shared" ref="E52:J52" si="5">E53+E54+E55</f>
        <v>0</v>
      </c>
      <c r="F52" s="111">
        <f t="shared" si="5"/>
        <v>0</v>
      </c>
      <c r="G52" s="111">
        <f t="shared" si="5"/>
        <v>0</v>
      </c>
      <c r="H52" s="111">
        <f t="shared" si="5"/>
        <v>0</v>
      </c>
      <c r="I52" s="111">
        <v>0</v>
      </c>
      <c r="J52" s="112">
        <f t="shared" si="5"/>
        <v>0</v>
      </c>
    </row>
    <row r="53" spans="2:10" ht="26.25" customHeight="1" x14ac:dyDescent="0.2">
      <c r="B53" s="37"/>
      <c r="C53" s="94" t="s">
        <v>15</v>
      </c>
      <c r="D53" s="95"/>
      <c r="E53" s="108"/>
      <c r="F53" s="108"/>
      <c r="G53" s="109">
        <f>E53+F53</f>
        <v>0</v>
      </c>
      <c r="H53" s="108"/>
      <c r="I53" s="108"/>
      <c r="J53" s="110">
        <f>I53-E53</f>
        <v>0</v>
      </c>
    </row>
    <row r="54" spans="2:10" ht="27.75" customHeight="1" x14ac:dyDescent="0.2">
      <c r="B54" s="40"/>
      <c r="C54" s="94" t="s">
        <v>20</v>
      </c>
      <c r="D54" s="95"/>
      <c r="E54" s="108"/>
      <c r="F54" s="108"/>
      <c r="G54" s="109">
        <f>E54+F54</f>
        <v>0</v>
      </c>
      <c r="H54" s="108"/>
      <c r="I54" s="108"/>
      <c r="J54" s="110">
        <f>I54-E54</f>
        <v>0</v>
      </c>
    </row>
    <row r="55" spans="2:10" ht="26.25" customHeight="1" x14ac:dyDescent="0.2">
      <c r="B55" s="40"/>
      <c r="C55" s="94" t="s">
        <v>22</v>
      </c>
      <c r="D55" s="95"/>
      <c r="E55" s="108"/>
      <c r="F55" s="108"/>
      <c r="G55" s="109">
        <f>E55+F55</f>
        <v>0</v>
      </c>
      <c r="H55" s="108"/>
      <c r="I55" s="108"/>
      <c r="J55" s="110">
        <f>I55-E55</f>
        <v>0</v>
      </c>
    </row>
    <row r="56" spans="2:10" x14ac:dyDescent="0.2">
      <c r="B56" s="43"/>
      <c r="C56" s="44"/>
      <c r="D56" s="45"/>
      <c r="E56" s="113"/>
      <c r="F56" s="113"/>
      <c r="G56" s="113"/>
      <c r="H56" s="113"/>
      <c r="I56" s="113"/>
      <c r="J56" s="114"/>
    </row>
    <row r="57" spans="2:10" x14ac:dyDescent="0.2">
      <c r="B57" s="37" t="s">
        <v>28</v>
      </c>
      <c r="C57" s="46"/>
      <c r="D57" s="42"/>
      <c r="E57" s="113">
        <f>E58+E59+E60</f>
        <v>10100592.9</v>
      </c>
      <c r="F57" s="113">
        <f>F58</f>
        <v>0</v>
      </c>
      <c r="G57" s="113">
        <f>G58+G59+G60</f>
        <v>10100592.9</v>
      </c>
      <c r="H57" s="113">
        <f>H58</f>
        <v>0</v>
      </c>
      <c r="I57" s="113">
        <f>I58+I59+I60</f>
        <v>1602461.5</v>
      </c>
      <c r="J57" s="112">
        <f>I57-E57</f>
        <v>-8498131.4000000004</v>
      </c>
    </row>
    <row r="58" spans="2:10" ht="28.5" customHeight="1" x14ac:dyDescent="0.2">
      <c r="B58" s="40"/>
      <c r="C58" s="94" t="s">
        <v>23</v>
      </c>
      <c r="D58" s="95"/>
      <c r="E58" s="14">
        <v>10100592.9</v>
      </c>
      <c r="F58" s="108"/>
      <c r="G58" s="109">
        <f>E58+F58</f>
        <v>10100592.9</v>
      </c>
      <c r="H58" s="108"/>
      <c r="I58" s="14">
        <v>1602461.5</v>
      </c>
      <c r="J58" s="110">
        <f>I58-E58</f>
        <v>-8498131.4000000004</v>
      </c>
    </row>
    <row r="59" spans="2:10" ht="14.25" customHeight="1" x14ac:dyDescent="0.2">
      <c r="B59" s="40"/>
      <c r="C59" s="99" t="s">
        <v>39</v>
      </c>
      <c r="D59" s="100"/>
      <c r="E59" s="14"/>
      <c r="F59" s="108"/>
      <c r="G59" s="109">
        <f>E59+F59</f>
        <v>0</v>
      </c>
      <c r="H59" s="108"/>
      <c r="I59" s="108">
        <v>0</v>
      </c>
      <c r="J59" s="110">
        <f>I59-E59</f>
        <v>0</v>
      </c>
    </row>
    <row r="60" spans="2:10" ht="14.25" customHeight="1" x14ac:dyDescent="0.2">
      <c r="B60" s="40"/>
      <c r="C60" s="101"/>
      <c r="D60" s="102"/>
      <c r="E60" s="108"/>
      <c r="F60" s="108"/>
      <c r="G60" s="109"/>
      <c r="H60" s="108"/>
      <c r="I60" s="108"/>
      <c r="J60" s="110">
        <f>I60-E60</f>
        <v>0</v>
      </c>
    </row>
    <row r="61" spans="2:10" ht="15" thickBot="1" x14ac:dyDescent="0.25">
      <c r="B61" s="47"/>
      <c r="C61" s="48"/>
      <c r="D61" s="49"/>
      <c r="E61" s="50"/>
      <c r="F61" s="50"/>
      <c r="G61" s="50"/>
      <c r="H61" s="50"/>
      <c r="I61" s="50"/>
      <c r="J61" s="51"/>
    </row>
    <row r="62" spans="2:10" ht="15" thickBot="1" x14ac:dyDescent="0.25">
      <c r="B62" s="52"/>
      <c r="C62" s="53"/>
      <c r="D62" s="54"/>
      <c r="E62" s="115">
        <f>E38+E52+E57</f>
        <v>258375851.70000002</v>
      </c>
      <c r="F62" s="115">
        <f>F38+F52+F57</f>
        <v>0</v>
      </c>
      <c r="G62" s="115">
        <f>G38+G52+G57</f>
        <v>258375851.70000002</v>
      </c>
      <c r="H62" s="115">
        <f>H38+H52+H57</f>
        <v>0</v>
      </c>
      <c r="I62" s="115">
        <f>I38+I52+I57</f>
        <v>192493179.70000002</v>
      </c>
      <c r="J62" s="116">
        <f>I62-G62</f>
        <v>-65882672</v>
      </c>
    </row>
    <row r="63" spans="2:10" ht="15" thickBot="1" x14ac:dyDescent="0.25">
      <c r="B63" s="55"/>
      <c r="C63" s="55"/>
      <c r="D63" s="55"/>
      <c r="E63" s="56"/>
      <c r="F63" s="56"/>
      <c r="G63" s="56"/>
      <c r="H63" s="96" t="s">
        <v>34</v>
      </c>
      <c r="I63" s="97"/>
      <c r="J63" s="117"/>
    </row>
    <row r="64" spans="2:10" x14ac:dyDescent="0.2">
      <c r="B64" s="98"/>
      <c r="C64" s="98"/>
      <c r="D64" s="98"/>
      <c r="E64" s="98"/>
      <c r="F64" s="98"/>
      <c r="G64" s="98"/>
      <c r="H64" s="98"/>
      <c r="I64" s="98"/>
      <c r="J64" s="98"/>
    </row>
  </sheetData>
  <mergeCells count="46"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B11:D11"/>
    <mergeCell ref="B12:D12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" right="0" top="0.3937007874015748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2019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2019-08-06T21:40:28Z</cp:lastPrinted>
  <dcterms:created xsi:type="dcterms:W3CDTF">2014-09-04T16:46:21Z</dcterms:created>
  <dcterms:modified xsi:type="dcterms:W3CDTF">2019-11-06T17:56:27Z</dcterms:modified>
</cp:coreProperties>
</file>