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Clas Obj Gasto" sheetId="20" r:id="rId1"/>
  </sheets>
  <calcPr calcId="152511"/>
</workbook>
</file>

<file path=xl/calcChain.xml><?xml version="1.0" encoding="utf-8"?>
<calcChain xmlns="http://schemas.openxmlformats.org/spreadsheetml/2006/main">
  <c r="H69" i="20" l="1"/>
  <c r="G69" i="20"/>
  <c r="F69" i="20"/>
  <c r="E69" i="20"/>
  <c r="D69" i="20"/>
  <c r="C69" i="20"/>
  <c r="H65" i="20"/>
  <c r="G65" i="20"/>
  <c r="F65" i="20"/>
  <c r="E65" i="20"/>
  <c r="D65" i="20"/>
  <c r="C65" i="20"/>
  <c r="H63" i="20"/>
  <c r="G63" i="20"/>
  <c r="F63" i="20"/>
  <c r="E63" i="20"/>
  <c r="D63" i="20"/>
  <c r="C63" i="20"/>
  <c r="H59" i="20"/>
  <c r="G59" i="20"/>
  <c r="F59" i="20"/>
  <c r="E59" i="20"/>
  <c r="D59" i="20"/>
  <c r="C59" i="20"/>
  <c r="G50" i="20"/>
  <c r="F50" i="20"/>
  <c r="D50" i="20"/>
  <c r="C50" i="20"/>
  <c r="G41" i="20"/>
  <c r="F41" i="20"/>
  <c r="D41" i="20"/>
  <c r="C41" i="20"/>
  <c r="H31" i="20"/>
  <c r="G31" i="20"/>
  <c r="F31" i="20"/>
  <c r="E31" i="20"/>
  <c r="D31" i="20"/>
  <c r="C31" i="20"/>
  <c r="H21" i="20"/>
  <c r="G21" i="20"/>
  <c r="F21" i="20"/>
  <c r="E21" i="20"/>
  <c r="D21" i="20"/>
  <c r="C21" i="20"/>
  <c r="G12" i="20"/>
  <c r="F12" i="20"/>
  <c r="E12" i="20"/>
  <c r="D12" i="20"/>
  <c r="C12" i="20"/>
  <c r="E20" i="20"/>
  <c r="H20" i="20" s="1"/>
  <c r="H12" i="20" s="1"/>
  <c r="C76" i="20" l="1"/>
  <c r="G76" i="20"/>
  <c r="D76" i="20"/>
  <c r="F76" i="20"/>
  <c r="H57" i="20"/>
  <c r="E53" i="20"/>
  <c r="E49" i="20"/>
  <c r="H53" i="20" l="1"/>
  <c r="H50" i="20" s="1"/>
  <c r="E50" i="20"/>
  <c r="H49" i="20"/>
  <c r="H41" i="20" s="1"/>
  <c r="E41" i="20"/>
  <c r="E76" i="20" s="1"/>
  <c r="H76" i="20" l="1"/>
</calcChain>
</file>

<file path=xl/sharedStrings.xml><?xml version="1.0" encoding="utf-8"?>
<sst xmlns="http://schemas.openxmlformats.org/spreadsheetml/2006/main" count="81" uniqueCount="81">
  <si>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</si>
  <si>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</si>
  <si>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</si>
  <si>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</si>
  <si>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</si>
  <si>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</si>
  <si>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</si>
  <si>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</si>
  <si>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</si>
  <si>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</si>
  <si>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</si>
  <si>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</si>
  <si>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</si>
  <si>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</si>
  <si>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Gobierno del Estado de México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</si>
  <si>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</si>
  <si>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</si>
  <si>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</si>
  <si>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</si>
  <si>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</si>
  <si>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</si>
  <si>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</si>
  <si>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</si>
  <si>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</si>
  <si>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</si>
  <si>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</si>
  <si>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</si>
  <si>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</si>
  <si>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</si>
  <si>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</si>
  <si>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</si>
  <si>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</si>
  <si>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</si>
  <si>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</si>
  <si>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</si>
  <si>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</si>
  <si>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</si>
  <si>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</si>
  <si>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</si>
  <si>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</si>
  <si>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</si>
  <si>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</si>
  <si>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</si>
  <si>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</si>
  <si>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</si>
  <si>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</si>
  <si>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</si>
  <si>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</si>
  <si>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</si>
  <si>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</si>
  <si>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</si>
  <si>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</si>
  <si>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</si>
  <si>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</si>
  <si>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</si>
  <si>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</si>
  <si>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</si>
  <si>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</si>
  <si>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</si>
  <si>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</si>
  <si>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</si>
  <si>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</si>
  <si>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</si>
  <si>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</si>
  <si>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</si>
  <si>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</si>
  <si>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</si>
  <si>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</si>
  <si>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</si>
  <si>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</si>
  <si>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</si>
  <si>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</si>
  <si>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</si>
  <si>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</si>
  <si>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</si>
  <si>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</si>
  <si>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Impuesto Sobre Nominas y otros que se deriven de una relación laboral</t>
  </si>
  <si>
    <t>Bienes Inmuebles</t>
  </si>
  <si>
    <t>Herramientas, Refacciones y Accesorios Menores</t>
  </si>
  <si>
    <t>Cifras Preeliminares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</si>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</sst>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37" fontId="4" fillId="0" borderId="12" xfId="1" applyNumberFormat="1" applyFont="1" applyFill="1" applyBorder="1" applyAlignment="1" applyProtection="1">
      <alignment horizontal="center" vertical="center"/>
    </xf>
    <xf numFmtId="37" fontId="4" fillId="0" borderId="12" xfId="1" applyNumberFormat="1" applyFont="1" applyFill="1" applyBorder="1" applyAlignment="1" applyProtection="1">
      <alignment horizontal="center" wrapText="1"/>
    </xf>
    <xf numFmtId="37" fontId="4" fillId="0" borderId="13" xfId="1" applyNumberFormat="1" applyFont="1" applyFill="1" applyBorder="1" applyAlignment="1" applyProtection="1">
      <alignment horizontal="center"/>
    </xf>
    <xf numFmtId="0" fontId="4" fillId="0" borderId="1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4" fillId="0" borderId="4" xfId="0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3" fillId="0" borderId="0" xfId="0" applyNumberFormat="1" applyFont="1" applyFill="1"/>
    <xf numFmtId="0" fontId="3" fillId="0" borderId="4" xfId="0" applyFont="1" applyFill="1" applyBorder="1"/>
    <xf numFmtId="164" fontId="4" fillId="0" borderId="0" xfId="0" applyNumberFormat="1" applyFont="1" applyFill="1"/>
    <xf numFmtId="0" fontId="4" fillId="0" borderId="6" xfId="0" applyFont="1" applyFill="1" applyBorder="1" applyAlignment="1">
      <alignment horizontal="justify"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Fill="1" applyBorder="1"/>
    <xf numFmtId="4" fontId="3" fillId="0" borderId="0" xfId="0" applyNumberFormat="1" applyFont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37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3" xfId="1" applyNumberFormat="1" applyFont="1" applyFill="1" applyBorder="1" applyAlignment="1" applyProtection="1">
      <alignment horizontal="center" vertical="center" wrapText="1"/>
    </xf>
    <xf numFmtId="37" fontId="4" fillId="0" borderId="14" xfId="1" applyNumberFormat="1" applyFont="1" applyFill="1" applyBorder="1" applyAlignment="1" applyProtection="1">
      <alignment horizontal="center" vertical="center" wrapText="1"/>
    </xf>
    <xf numFmtId="37" fontId="4" fillId="0" borderId="1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4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5" xfId="1" applyNumberFormat="1" applyFont="1" applyFill="1" applyBorder="1" applyAlignment="1" applyProtection="1">
      <alignment horizontal="center"/>
      <protection locked="0"/>
    </xf>
    <xf numFmtId="37" fontId="4" fillId="0" borderId="4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37" fontId="4" fillId="0" borderId="6" xfId="1" applyNumberFormat="1" applyFont="1" applyFill="1" applyBorder="1" applyAlignment="1" applyProtection="1">
      <alignment horizontal="center"/>
    </xf>
    <xf numFmtId="37" fontId="4" fillId="0" borderId="7" xfId="1" applyNumberFormat="1" applyFont="1" applyFill="1" applyBorder="1" applyAlignment="1" applyProtection="1">
      <alignment horizontal="center"/>
    </xf>
    <xf numFmtId="37" fontId="4" fillId="0" borderId="8" xfId="1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showGridLines="0" tabSelected="1" workbookViewId="0">
      <selection activeCell="D32" sqref="D32"/>
    </sheetView>
  </sheetViews>
  <sheetFormatPr baseColWidth="10" defaultRowHeight="12" x14ac:dyDescent="0.2"/>
  <cols>
    <col min="1" max="1" width="5" style="1" customWidth="1"/>
    <col min="2" max="2" width="79" style="1" customWidth="1"/>
    <col min="3" max="3" width="17" style="1" bestFit="1" customWidth="1"/>
    <col min="4" max="4" width="15.85546875" style="1" bestFit="1" customWidth="1"/>
    <col min="5" max="5" width="17" style="1" bestFit="1" customWidth="1"/>
    <col min="6" max="6" width="15.85546875" style="1" bestFit="1" customWidth="1"/>
    <col min="7" max="7" width="17" style="1" bestFit="1" customWidth="1"/>
    <col min="8" max="8" width="16.28515625" style="1" bestFit="1" customWidth="1"/>
    <col min="9" max="9" width="3.140625" style="1" customWidth="1"/>
    <col min="10" max="10" width="11.7109375" style="1" bestFit="1" customWidth="1"/>
    <col min="11" max="11" width="16" style="2" customWidth="1"/>
    <col min="12" max="12" width="11.85546875" style="1" bestFit="1" customWidth="1"/>
    <col min="13" max="16384" width="11.42578125" style="1"/>
  </cols>
  <sheetData>
    <row r="1" spans="2:8" ht="12.75" thickBot="1" x14ac:dyDescent="0.25"/>
    <row r="2" spans="2:8" x14ac:dyDescent="0.2">
      <c r="B2" s="36" t="s">
        <v>14</v>
      </c>
      <c r="C2" s="37"/>
      <c r="D2" s="37"/>
      <c r="E2" s="37"/>
      <c r="F2" s="37"/>
      <c r="G2" s="37"/>
      <c r="H2" s="38"/>
    </row>
    <row r="3" spans="2:8" x14ac:dyDescent="0.2">
      <c r="B3" s="39" t="s">
        <v>19</v>
      </c>
      <c r="C3" s="40"/>
      <c r="D3" s="40"/>
      <c r="E3" s="40"/>
      <c r="F3" s="40"/>
      <c r="G3" s="40"/>
      <c r="H3" s="41"/>
    </row>
    <row r="4" spans="2:8" x14ac:dyDescent="0.2">
      <c r="B4" s="42" t="s">
        <v>26</v>
      </c>
      <c r="C4" s="43"/>
      <c r="D4" s="43"/>
      <c r="E4" s="43"/>
      <c r="F4" s="43"/>
      <c r="G4" s="43"/>
      <c r="H4" s="44"/>
    </row>
    <row r="5" spans="2:8" x14ac:dyDescent="0.2">
      <c r="B5" s="42" t="s">
        <v>79</v>
      </c>
      <c r="C5" s="43"/>
      <c r="D5" s="43"/>
      <c r="E5" s="43"/>
      <c r="F5" s="43"/>
      <c r="G5" s="43"/>
      <c r="H5" s="44"/>
    </row>
    <row r="6" spans="2:8" x14ac:dyDescent="0.2">
      <c r="B6" s="42" t="s">
        <v>80</v>
      </c>
      <c r="C6" s="43"/>
      <c r="D6" s="43"/>
      <c r="E6" s="43"/>
      <c r="F6" s="43"/>
      <c r="G6" s="43"/>
      <c r="H6" s="44"/>
    </row>
    <row r="7" spans="2:8" ht="12.75" thickBot="1" x14ac:dyDescent="0.25">
      <c r="B7" s="45" t="s">
        <v>15</v>
      </c>
      <c r="C7" s="46"/>
      <c r="D7" s="46"/>
      <c r="E7" s="46"/>
      <c r="F7" s="46"/>
      <c r="G7" s="46"/>
      <c r="H7" s="47"/>
    </row>
    <row r="8" spans="2:8" ht="12.75" thickBot="1" x14ac:dyDescent="0.25">
      <c r="B8" s="3"/>
      <c r="C8" s="3"/>
      <c r="D8" s="3"/>
      <c r="E8" s="3"/>
      <c r="F8" s="3"/>
      <c r="G8" s="3"/>
      <c r="H8" s="3"/>
    </row>
    <row r="9" spans="2:8" ht="12.75" thickBot="1" x14ac:dyDescent="0.25">
      <c r="B9" s="29" t="s">
        <v>13</v>
      </c>
      <c r="C9" s="31" t="s">
        <v>20</v>
      </c>
      <c r="D9" s="32"/>
      <c r="E9" s="32"/>
      <c r="F9" s="32"/>
      <c r="G9" s="33"/>
      <c r="H9" s="34" t="s">
        <v>21</v>
      </c>
    </row>
    <row r="10" spans="2:8" ht="24.75" thickBot="1" x14ac:dyDescent="0.25">
      <c r="B10" s="30"/>
      <c r="C10" s="4" t="s">
        <v>22</v>
      </c>
      <c r="D10" s="5" t="s">
        <v>23</v>
      </c>
      <c r="E10" s="4" t="s">
        <v>18</v>
      </c>
      <c r="F10" s="4" t="s">
        <v>16</v>
      </c>
      <c r="G10" s="4" t="s">
        <v>17</v>
      </c>
      <c r="H10" s="35"/>
    </row>
    <row r="11" spans="2:8" ht="12.75" thickBot="1" x14ac:dyDescent="0.25">
      <c r="B11" s="30"/>
      <c r="C11" s="6">
        <v>1</v>
      </c>
      <c r="D11" s="6">
        <v>2</v>
      </c>
      <c r="E11" s="6" t="s">
        <v>24</v>
      </c>
      <c r="F11" s="6">
        <v>4</v>
      </c>
      <c r="G11" s="6">
        <v>5</v>
      </c>
      <c r="H11" s="6" t="s">
        <v>25</v>
      </c>
    </row>
    <row r="12" spans="2:8" x14ac:dyDescent="0.2">
      <c r="B12" s="7" t="s">
        <v>27</v>
      </c>
      <c r="C12" s="8">
        <f>SUM(C13:C20)</f>
        <v>55856006.412</v>
      </c>
      <c r="D12" s="8">
        <f t="shared" ref="D12:H12" si="0">SUM(D13:D20)</f>
        <v>-37686.971290000001</v>
      </c>
      <c r="E12" s="8">
        <f t="shared" si="0"/>
        <v>55818319.440710008</v>
      </c>
      <c r="F12" s="8">
        <f t="shared" si="0"/>
        <v>11965655.296490001</v>
      </c>
      <c r="G12" s="8">
        <f t="shared" si="0"/>
        <v>11965655.296490001</v>
      </c>
      <c r="H12" s="9">
        <f t="shared" si="0"/>
        <v>43852664.144220009</v>
      </c>
    </row>
    <row r="13" spans="2:8" x14ac:dyDescent="0.2">
      <c r="B13" s="10" t="s">
        <v>28</v>
      </c>
      <c r="C13" s="11">
        <v>23820877.425480001</v>
      </c>
      <c r="D13" s="11">
        <v>-25703.494329999998</v>
      </c>
      <c r="E13" s="11">
        <v>23795173.931150001</v>
      </c>
      <c r="F13" s="11">
        <v>5822607.1287899995</v>
      </c>
      <c r="G13" s="11">
        <v>5822607.1287899995</v>
      </c>
      <c r="H13" s="12">
        <v>17972566.802360002</v>
      </c>
    </row>
    <row r="14" spans="2:8" x14ac:dyDescent="0.2">
      <c r="B14" s="10" t="s">
        <v>29</v>
      </c>
      <c r="C14" s="11">
        <v>400339.90035000001</v>
      </c>
      <c r="D14" s="11">
        <v>0</v>
      </c>
      <c r="E14" s="11">
        <v>400339.90035000001</v>
      </c>
      <c r="F14" s="11">
        <v>14319.83985</v>
      </c>
      <c r="G14" s="11">
        <v>14319.83985</v>
      </c>
      <c r="H14" s="12">
        <v>386020.06050000002</v>
      </c>
    </row>
    <row r="15" spans="2:8" x14ac:dyDescent="0.2">
      <c r="B15" s="10" t="s">
        <v>30</v>
      </c>
      <c r="C15" s="11">
        <v>17640348.120560002</v>
      </c>
      <c r="D15" s="11">
        <v>-4197.0448400000014</v>
      </c>
      <c r="E15" s="11">
        <v>17636151.075720005</v>
      </c>
      <c r="F15" s="11">
        <v>3276239.9105599998</v>
      </c>
      <c r="G15" s="11">
        <v>3276239.9105599998</v>
      </c>
      <c r="H15" s="12">
        <v>14359911.165160006</v>
      </c>
    </row>
    <row r="16" spans="2:8" x14ac:dyDescent="0.2">
      <c r="B16" s="10" t="s">
        <v>31</v>
      </c>
      <c r="C16" s="11">
        <v>5594415.6585200001</v>
      </c>
      <c r="D16" s="11">
        <v>1279.5849299999998</v>
      </c>
      <c r="E16" s="11">
        <v>5595695.2434500009</v>
      </c>
      <c r="F16" s="11">
        <v>1732568.31626</v>
      </c>
      <c r="G16" s="11">
        <v>1732568.31626</v>
      </c>
      <c r="H16" s="12">
        <v>3863126.9271900007</v>
      </c>
    </row>
    <row r="17" spans="2:12" x14ac:dyDescent="0.2">
      <c r="B17" s="10" t="s">
        <v>32</v>
      </c>
      <c r="C17" s="11">
        <v>8115063.6634099996</v>
      </c>
      <c r="D17" s="11">
        <v>-869.47704999999985</v>
      </c>
      <c r="E17" s="11">
        <v>8114194.1863599997</v>
      </c>
      <c r="F17" s="11">
        <v>1054073.7772599999</v>
      </c>
      <c r="G17" s="11">
        <v>1054073.7772599999</v>
      </c>
      <c r="H17" s="12">
        <v>7060120.4090999998</v>
      </c>
    </row>
    <row r="18" spans="2:12" x14ac:dyDescent="0.2">
      <c r="B18" s="10" t="s">
        <v>33</v>
      </c>
      <c r="C18" s="11">
        <v>32586.422999999999</v>
      </c>
      <c r="D18" s="11">
        <v>0</v>
      </c>
      <c r="E18" s="11">
        <v>32586.422999999999</v>
      </c>
      <c r="F18" s="11">
        <v>0</v>
      </c>
      <c r="G18" s="11">
        <v>0</v>
      </c>
      <c r="H18" s="12">
        <v>32586.422999999999</v>
      </c>
    </row>
    <row r="19" spans="2:12" x14ac:dyDescent="0.2">
      <c r="B19" s="10" t="s">
        <v>34</v>
      </c>
      <c r="C19" s="11">
        <v>252375.22068</v>
      </c>
      <c r="D19" s="11">
        <v>-8196.5400000000009</v>
      </c>
      <c r="E19" s="11">
        <v>244178.68068000002</v>
      </c>
      <c r="F19" s="11">
        <v>65846.323770000003</v>
      </c>
      <c r="G19" s="11">
        <v>65846.323770000003</v>
      </c>
      <c r="H19" s="12">
        <v>178332.35691</v>
      </c>
    </row>
    <row r="20" spans="2:12" x14ac:dyDescent="0.2">
      <c r="B20" s="10" t="s">
        <v>76</v>
      </c>
      <c r="C20" s="11">
        <v>0</v>
      </c>
      <c r="D20" s="11"/>
      <c r="E20" s="11">
        <f t="shared" ref="E20:E53" si="1">+C20+D20</f>
        <v>0</v>
      </c>
      <c r="F20" s="11">
        <v>0</v>
      </c>
      <c r="G20" s="11">
        <v>0</v>
      </c>
      <c r="H20" s="12">
        <f t="shared" ref="H20:H57" si="2">+E20-F20</f>
        <v>0</v>
      </c>
    </row>
    <row r="21" spans="2:12" s="3" customFormat="1" x14ac:dyDescent="0.2">
      <c r="B21" s="13" t="s">
        <v>35</v>
      </c>
      <c r="C21" s="14">
        <f>SUM(C22:C30)</f>
        <v>2406740.8219999997</v>
      </c>
      <c r="D21" s="14">
        <f t="shared" ref="D21:H21" si="3">SUM(D22:D30)</f>
        <v>1829.2732900000001</v>
      </c>
      <c r="E21" s="14">
        <f t="shared" si="3"/>
        <v>2408570.0952900001</v>
      </c>
      <c r="F21" s="14">
        <f t="shared" si="3"/>
        <v>173230.24793000001</v>
      </c>
      <c r="G21" s="14">
        <f t="shared" si="3"/>
        <v>171199.42374</v>
      </c>
      <c r="H21" s="15">
        <f t="shared" si="3"/>
        <v>2235339.8473600005</v>
      </c>
      <c r="J21" s="16"/>
      <c r="K21" s="16"/>
    </row>
    <row r="22" spans="2:12" s="3" customFormat="1" x14ac:dyDescent="0.2">
      <c r="B22" s="17" t="s">
        <v>36</v>
      </c>
      <c r="C22" s="11">
        <v>441457.85732000001</v>
      </c>
      <c r="D22" s="11">
        <v>90.644089999999849</v>
      </c>
      <c r="E22" s="11">
        <v>441548.50140999997</v>
      </c>
      <c r="F22" s="11">
        <v>9878.4176299999999</v>
      </c>
      <c r="G22" s="11">
        <v>9576.9987400000009</v>
      </c>
      <c r="H22" s="12">
        <v>431670.08377999999</v>
      </c>
      <c r="K22" s="16"/>
    </row>
    <row r="23" spans="2:12" s="3" customFormat="1" x14ac:dyDescent="0.2">
      <c r="B23" s="17" t="s">
        <v>37</v>
      </c>
      <c r="C23" s="11">
        <v>797204.38140999991</v>
      </c>
      <c r="D23" s="11">
        <v>75</v>
      </c>
      <c r="E23" s="11">
        <v>797279.38140999991</v>
      </c>
      <c r="F23" s="11">
        <v>101768.04080000002</v>
      </c>
      <c r="G23" s="11">
        <v>101668.81704000001</v>
      </c>
      <c r="H23" s="12">
        <v>695511.34060999984</v>
      </c>
      <c r="K23" s="16"/>
    </row>
    <row r="24" spans="2:12" s="3" customFormat="1" x14ac:dyDescent="0.2">
      <c r="B24" s="17" t="s">
        <v>38</v>
      </c>
      <c r="C24" s="11">
        <v>428.072</v>
      </c>
      <c r="D24" s="11">
        <v>0</v>
      </c>
      <c r="E24" s="11">
        <v>428.072</v>
      </c>
      <c r="F24" s="11">
        <v>0</v>
      </c>
      <c r="G24" s="11">
        <v>0</v>
      </c>
      <c r="H24" s="12">
        <v>428.072</v>
      </c>
      <c r="K24" s="16"/>
    </row>
    <row r="25" spans="2:12" s="3" customFormat="1" x14ac:dyDescent="0.2">
      <c r="B25" s="17" t="s">
        <v>39</v>
      </c>
      <c r="C25" s="11">
        <v>64444.925289999999</v>
      </c>
      <c r="D25" s="11">
        <v>373.96140000000003</v>
      </c>
      <c r="E25" s="11">
        <v>64818.886689999999</v>
      </c>
      <c r="F25" s="11">
        <v>3743.0288400000004</v>
      </c>
      <c r="G25" s="11">
        <v>3503.5074100000002</v>
      </c>
      <c r="H25" s="12">
        <v>61075.857849999993</v>
      </c>
      <c r="K25" s="16"/>
    </row>
    <row r="26" spans="2:12" s="3" customFormat="1" x14ac:dyDescent="0.2">
      <c r="B26" s="17" t="s">
        <v>40</v>
      </c>
      <c r="C26" s="11">
        <v>22963.697690000001</v>
      </c>
      <c r="D26" s="11">
        <v>19.908900000000003</v>
      </c>
      <c r="E26" s="11">
        <v>22983.606589999999</v>
      </c>
      <c r="F26" s="11">
        <v>234.88806999999997</v>
      </c>
      <c r="G26" s="11">
        <v>226.71701999999999</v>
      </c>
      <c r="H26" s="12">
        <v>22748.718519999999</v>
      </c>
      <c r="K26" s="16"/>
    </row>
    <row r="27" spans="2:12" s="3" customFormat="1" x14ac:dyDescent="0.2">
      <c r="B27" s="17" t="s">
        <v>41</v>
      </c>
      <c r="C27" s="11">
        <v>814377.25991999998</v>
      </c>
      <c r="D27" s="11">
        <v>506.12</v>
      </c>
      <c r="E27" s="11">
        <v>814883.37991999998</v>
      </c>
      <c r="F27" s="11">
        <v>55248.183539999998</v>
      </c>
      <c r="G27" s="11">
        <v>54029.031750000002</v>
      </c>
      <c r="H27" s="12">
        <v>759635.19637999998</v>
      </c>
      <c r="K27" s="16"/>
    </row>
    <row r="28" spans="2:12" s="3" customFormat="1" x14ac:dyDescent="0.2">
      <c r="B28" s="17" t="s">
        <v>42</v>
      </c>
      <c r="C28" s="11">
        <v>211305.58746000001</v>
      </c>
      <c r="D28" s="11">
        <v>215.39400000000001</v>
      </c>
      <c r="E28" s="11">
        <v>211520.98146000001</v>
      </c>
      <c r="F28" s="11">
        <v>217.81692999999999</v>
      </c>
      <c r="G28" s="11">
        <v>217.81692999999999</v>
      </c>
      <c r="H28" s="12">
        <v>211303.16453000001</v>
      </c>
      <c r="K28" s="16"/>
    </row>
    <row r="29" spans="2:12" s="3" customFormat="1" x14ac:dyDescent="0.2">
      <c r="B29" s="17" t="s">
        <v>43</v>
      </c>
      <c r="C29" s="11">
        <v>3577.16257</v>
      </c>
      <c r="D29" s="11">
        <v>0</v>
      </c>
      <c r="E29" s="11">
        <v>3577.16257</v>
      </c>
      <c r="F29" s="11">
        <v>0.57999999999999996</v>
      </c>
      <c r="G29" s="11">
        <v>0.57999999999999996</v>
      </c>
      <c r="H29" s="12">
        <v>3576.58257</v>
      </c>
      <c r="K29" s="16"/>
    </row>
    <row r="30" spans="2:12" s="3" customFormat="1" x14ac:dyDescent="0.2">
      <c r="B30" s="17" t="s">
        <v>78</v>
      </c>
      <c r="C30" s="11">
        <v>50981.878340000003</v>
      </c>
      <c r="D30" s="11">
        <v>548.24490000000003</v>
      </c>
      <c r="E30" s="11">
        <v>51530.123240000001</v>
      </c>
      <c r="F30" s="11">
        <v>2139.2921200000001</v>
      </c>
      <c r="G30" s="11">
        <v>1975.9548500000001</v>
      </c>
      <c r="H30" s="12">
        <v>49390.831120000003</v>
      </c>
      <c r="K30" s="16"/>
    </row>
    <row r="31" spans="2:12" s="3" customFormat="1" x14ac:dyDescent="0.2">
      <c r="B31" s="13" t="s">
        <v>44</v>
      </c>
      <c r="C31" s="14">
        <f>SUM(C32:C40)</f>
        <v>9921790.3149999995</v>
      </c>
      <c r="D31" s="14">
        <f t="shared" ref="D31:H31" si="4">SUM(D32:D40)</f>
        <v>4988.8316599999935</v>
      </c>
      <c r="E31" s="14">
        <f t="shared" si="4"/>
        <v>9926779.1466600001</v>
      </c>
      <c r="F31" s="14">
        <f t="shared" si="4"/>
        <v>2714733.6241100002</v>
      </c>
      <c r="G31" s="14">
        <f t="shared" si="4"/>
        <v>2667049.3880399996</v>
      </c>
      <c r="H31" s="15">
        <f t="shared" si="4"/>
        <v>7212045.5225499989</v>
      </c>
      <c r="J31" s="16"/>
      <c r="K31" s="16"/>
      <c r="L31" s="16"/>
    </row>
    <row r="32" spans="2:12" s="3" customFormat="1" x14ac:dyDescent="0.2">
      <c r="B32" s="17" t="s">
        <v>45</v>
      </c>
      <c r="C32" s="11">
        <v>660824.72887999995</v>
      </c>
      <c r="D32" s="11">
        <v>840.899</v>
      </c>
      <c r="E32" s="11">
        <v>661665.62788000004</v>
      </c>
      <c r="F32" s="11">
        <v>29326.528249999999</v>
      </c>
      <c r="G32" s="11">
        <v>27654.74987</v>
      </c>
      <c r="H32" s="12">
        <v>632339.09962999995</v>
      </c>
      <c r="K32" s="16"/>
    </row>
    <row r="33" spans="2:11" s="3" customFormat="1" x14ac:dyDescent="0.2">
      <c r="B33" s="17" t="s">
        <v>46</v>
      </c>
      <c r="C33" s="11">
        <v>1192903.95936</v>
      </c>
      <c r="D33" s="11">
        <v>105.69</v>
      </c>
      <c r="E33" s="11">
        <v>1193009.6493599999</v>
      </c>
      <c r="F33" s="11">
        <v>95449.492930000008</v>
      </c>
      <c r="G33" s="11">
        <v>91711.098729999998</v>
      </c>
      <c r="H33" s="12">
        <v>1097560.1564299997</v>
      </c>
      <c r="K33" s="16"/>
    </row>
    <row r="34" spans="2:11" s="3" customFormat="1" x14ac:dyDescent="0.2">
      <c r="B34" s="17" t="s">
        <v>47</v>
      </c>
      <c r="C34" s="11">
        <v>3520755.6894699996</v>
      </c>
      <c r="D34" s="11">
        <v>10738.571039999992</v>
      </c>
      <c r="E34" s="11">
        <v>3531494.2605099999</v>
      </c>
      <c r="F34" s="11">
        <v>137140.28720000002</v>
      </c>
      <c r="G34" s="11">
        <v>125830.8389</v>
      </c>
      <c r="H34" s="12">
        <v>3394353.9733099998</v>
      </c>
      <c r="K34" s="16"/>
    </row>
    <row r="35" spans="2:11" s="3" customFormat="1" x14ac:dyDescent="0.2">
      <c r="B35" s="17" t="s">
        <v>48</v>
      </c>
      <c r="C35" s="11">
        <v>1606859.7449400001</v>
      </c>
      <c r="D35" s="11">
        <v>21.348760000000009</v>
      </c>
      <c r="E35" s="11">
        <v>1606881.0937000001</v>
      </c>
      <c r="F35" s="11">
        <v>55034.255659999995</v>
      </c>
      <c r="G35" s="11">
        <v>28483.313910000001</v>
      </c>
      <c r="H35" s="12">
        <v>1551846.8380400001</v>
      </c>
      <c r="K35" s="16"/>
    </row>
    <row r="36" spans="2:11" s="3" customFormat="1" x14ac:dyDescent="0.2">
      <c r="B36" s="17" t="s">
        <v>49</v>
      </c>
      <c r="C36" s="11">
        <v>593475.52354999993</v>
      </c>
      <c r="D36" s="11">
        <v>-3228.5481399999999</v>
      </c>
      <c r="E36" s="11">
        <v>590246.97540999996</v>
      </c>
      <c r="F36" s="11">
        <v>319300.02434000006</v>
      </c>
      <c r="G36" s="11">
        <v>317943.87111000001</v>
      </c>
      <c r="H36" s="12">
        <v>270946.95106999995</v>
      </c>
      <c r="K36" s="16"/>
    </row>
    <row r="37" spans="2:11" s="3" customFormat="1" x14ac:dyDescent="0.2">
      <c r="B37" s="17" t="s">
        <v>50</v>
      </c>
      <c r="C37" s="11">
        <v>312612.84242</v>
      </c>
      <c r="D37" s="11">
        <v>18</v>
      </c>
      <c r="E37" s="11">
        <v>312630.84242</v>
      </c>
      <c r="F37" s="11">
        <v>93.456000000000003</v>
      </c>
      <c r="G37" s="11">
        <v>93.456000000000003</v>
      </c>
      <c r="H37" s="12">
        <v>312537.38642</v>
      </c>
      <c r="K37" s="16"/>
    </row>
    <row r="38" spans="2:11" s="3" customFormat="1" x14ac:dyDescent="0.2">
      <c r="B38" s="17" t="s">
        <v>51</v>
      </c>
      <c r="C38" s="11">
        <v>120457.23729</v>
      </c>
      <c r="D38" s="11">
        <v>43.156999999999996</v>
      </c>
      <c r="E38" s="11">
        <v>120500.39429000001</v>
      </c>
      <c r="F38" s="11">
        <v>2564.3784300000002</v>
      </c>
      <c r="G38" s="11">
        <v>2352.03296</v>
      </c>
      <c r="H38" s="12">
        <v>117936.01586</v>
      </c>
      <c r="K38" s="16"/>
    </row>
    <row r="39" spans="2:11" s="3" customFormat="1" x14ac:dyDescent="0.2">
      <c r="B39" s="17" t="s">
        <v>52</v>
      </c>
      <c r="C39" s="11">
        <v>479967.13339999999</v>
      </c>
      <c r="D39" s="11">
        <v>-3690.89</v>
      </c>
      <c r="E39" s="11">
        <v>476276.24339999998</v>
      </c>
      <c r="F39" s="11">
        <v>1545.05422</v>
      </c>
      <c r="G39" s="11">
        <v>1545.05422</v>
      </c>
      <c r="H39" s="12">
        <v>474731.18917999993</v>
      </c>
      <c r="K39" s="16"/>
    </row>
    <row r="40" spans="2:11" s="3" customFormat="1" x14ac:dyDescent="0.2">
      <c r="B40" s="17" t="s">
        <v>53</v>
      </c>
      <c r="C40" s="11">
        <v>1433933.45569</v>
      </c>
      <c r="D40" s="11">
        <v>140.60400000000001</v>
      </c>
      <c r="E40" s="11">
        <v>1434074.05969</v>
      </c>
      <c r="F40" s="11">
        <v>2074280.14708</v>
      </c>
      <c r="G40" s="11">
        <v>2071434.9723399999</v>
      </c>
      <c r="H40" s="12">
        <v>-640206.08738999988</v>
      </c>
      <c r="K40" s="16"/>
    </row>
    <row r="41" spans="2:11" s="3" customFormat="1" x14ac:dyDescent="0.2">
      <c r="B41" s="13" t="s">
        <v>54</v>
      </c>
      <c r="C41" s="14">
        <f>SUM(C42:C49)</f>
        <v>101767959.82600001</v>
      </c>
      <c r="D41" s="14">
        <f t="shared" ref="D41:H41" si="5">SUM(D42:D49)</f>
        <v>588671.96363000001</v>
      </c>
      <c r="E41" s="14">
        <f t="shared" si="5"/>
        <v>102356631.78963</v>
      </c>
      <c r="F41" s="14">
        <f t="shared" si="5"/>
        <v>22662094.227759998</v>
      </c>
      <c r="G41" s="14">
        <f t="shared" si="5"/>
        <v>22595824.447250001</v>
      </c>
      <c r="H41" s="15">
        <f t="shared" si="5"/>
        <v>79694537.561869994</v>
      </c>
      <c r="J41" s="16"/>
      <c r="K41" s="16"/>
    </row>
    <row r="42" spans="2:11" s="3" customFormat="1" x14ac:dyDescent="0.2">
      <c r="B42" s="17" t="s">
        <v>0</v>
      </c>
      <c r="C42" s="11">
        <v>16085621.077</v>
      </c>
      <c r="D42" s="11">
        <v>0</v>
      </c>
      <c r="E42" s="11">
        <v>16085621.077</v>
      </c>
      <c r="F42" s="11">
        <v>3747285.0517899999</v>
      </c>
      <c r="G42" s="11">
        <v>3747285.0517899999</v>
      </c>
      <c r="H42" s="12">
        <v>12338336.025209999</v>
      </c>
      <c r="K42" s="16"/>
    </row>
    <row r="43" spans="2:11" s="3" customFormat="1" x14ac:dyDescent="0.2">
      <c r="B43" s="17" t="s">
        <v>74</v>
      </c>
      <c r="C43" s="11">
        <v>54000</v>
      </c>
      <c r="D43" s="11">
        <v>0</v>
      </c>
      <c r="E43" s="11">
        <v>54000</v>
      </c>
      <c r="F43" s="11">
        <v>0</v>
      </c>
      <c r="G43" s="11">
        <v>0</v>
      </c>
      <c r="H43" s="12">
        <v>54000</v>
      </c>
      <c r="K43" s="18"/>
    </row>
    <row r="44" spans="2:11" s="3" customFormat="1" x14ac:dyDescent="0.2">
      <c r="B44" s="17" t="s">
        <v>1</v>
      </c>
      <c r="C44" s="11">
        <v>6556907.7149999999</v>
      </c>
      <c r="D44" s="11">
        <v>194835.00417</v>
      </c>
      <c r="E44" s="11">
        <v>6751742.7191700004</v>
      </c>
      <c r="F44" s="11">
        <v>3560970.4275500001</v>
      </c>
      <c r="G44" s="11">
        <v>3498730.6045300001</v>
      </c>
      <c r="H44" s="12">
        <v>3190772.2916199998</v>
      </c>
      <c r="K44" s="16"/>
    </row>
    <row r="45" spans="2:11" s="3" customFormat="1" x14ac:dyDescent="0.2">
      <c r="B45" s="17" t="s">
        <v>2</v>
      </c>
      <c r="C45" s="11">
        <v>3781668.9559999998</v>
      </c>
      <c r="D45" s="11">
        <v>389900.16545999999</v>
      </c>
      <c r="E45" s="11">
        <v>4171569.1214600001</v>
      </c>
      <c r="F45" s="11">
        <v>68644.317609999998</v>
      </c>
      <c r="G45" s="11">
        <v>68623.234389999998</v>
      </c>
      <c r="H45" s="12">
        <v>4102924.8038499998</v>
      </c>
      <c r="K45" s="16"/>
    </row>
    <row r="46" spans="2:11" s="3" customFormat="1" x14ac:dyDescent="0.2">
      <c r="B46" s="17" t="s">
        <v>3</v>
      </c>
      <c r="C46" s="11">
        <v>30363.593000000001</v>
      </c>
      <c r="D46" s="11">
        <v>0</v>
      </c>
      <c r="E46" s="11">
        <v>30363.593000000001</v>
      </c>
      <c r="F46" s="11">
        <v>4008.8742699999998</v>
      </c>
      <c r="G46" s="11">
        <v>0</v>
      </c>
      <c r="H46" s="12">
        <v>26354.718730000001</v>
      </c>
      <c r="K46" s="16"/>
    </row>
    <row r="47" spans="2:11" s="3" customFormat="1" x14ac:dyDescent="0.2">
      <c r="B47" s="17" t="s">
        <v>55</v>
      </c>
      <c r="C47" s="11">
        <v>75134262.475999996</v>
      </c>
      <c r="D47" s="11">
        <v>0</v>
      </c>
      <c r="E47" s="11">
        <v>75134262.475999996</v>
      </c>
      <c r="F47" s="11">
        <v>15265514.22254</v>
      </c>
      <c r="G47" s="11">
        <v>15265514.22254</v>
      </c>
      <c r="H47" s="12">
        <v>59868748.253459997</v>
      </c>
      <c r="K47" s="16"/>
    </row>
    <row r="48" spans="2:11" s="3" customFormat="1" x14ac:dyDescent="0.2">
      <c r="B48" s="17" t="s">
        <v>4</v>
      </c>
      <c r="C48" s="11">
        <v>125136.00900000001</v>
      </c>
      <c r="D48" s="11">
        <v>3936.7939999999999</v>
      </c>
      <c r="E48" s="11">
        <v>129072.803</v>
      </c>
      <c r="F48" s="11">
        <v>15671.334000000001</v>
      </c>
      <c r="G48" s="11">
        <v>15671.334000000001</v>
      </c>
      <c r="H48" s="12">
        <v>113401.469</v>
      </c>
      <c r="K48" s="16"/>
    </row>
    <row r="49" spans="2:11" s="3" customFormat="1" x14ac:dyDescent="0.2">
      <c r="B49" s="17" t="s">
        <v>5</v>
      </c>
      <c r="C49" s="11">
        <v>0</v>
      </c>
      <c r="D49" s="11">
        <v>0</v>
      </c>
      <c r="E49" s="11">
        <f t="shared" si="1"/>
        <v>0</v>
      </c>
      <c r="F49" s="11">
        <v>0</v>
      </c>
      <c r="G49" s="11">
        <v>0</v>
      </c>
      <c r="H49" s="12">
        <f t="shared" si="2"/>
        <v>0</v>
      </c>
      <c r="K49" s="16"/>
    </row>
    <row r="50" spans="2:11" s="3" customFormat="1" x14ac:dyDescent="0.2">
      <c r="B50" s="13" t="s">
        <v>56</v>
      </c>
      <c r="C50" s="14">
        <f>SUM(C51:C58)</f>
        <v>60079.152999999998</v>
      </c>
      <c r="D50" s="14">
        <f t="shared" ref="D50:H50" si="6">SUM(D51:D58)</f>
        <v>65416.077219999999</v>
      </c>
      <c r="E50" s="14">
        <f t="shared" si="6"/>
        <v>125495.23022000001</v>
      </c>
      <c r="F50" s="14">
        <f t="shared" si="6"/>
        <v>0</v>
      </c>
      <c r="G50" s="14">
        <f t="shared" si="6"/>
        <v>0</v>
      </c>
      <c r="H50" s="15">
        <f t="shared" si="6"/>
        <v>125495.23022000001</v>
      </c>
      <c r="K50" s="16"/>
    </row>
    <row r="51" spans="2:11" s="3" customFormat="1" x14ac:dyDescent="0.2">
      <c r="B51" s="17" t="s">
        <v>57</v>
      </c>
      <c r="C51" s="11">
        <v>25398.741999999998</v>
      </c>
      <c r="D51" s="11">
        <v>4766.6380999999992</v>
      </c>
      <c r="E51" s="11">
        <v>30165.380100000002</v>
      </c>
      <c r="F51" s="11">
        <v>0</v>
      </c>
      <c r="G51" s="11">
        <v>0</v>
      </c>
      <c r="H51" s="12">
        <v>30165.380100000002</v>
      </c>
      <c r="K51" s="16"/>
    </row>
    <row r="52" spans="2:11" s="3" customFormat="1" x14ac:dyDescent="0.2">
      <c r="B52" s="17" t="s">
        <v>58</v>
      </c>
      <c r="C52" s="11">
        <v>1139.77</v>
      </c>
      <c r="D52" s="11">
        <v>196.80812</v>
      </c>
      <c r="E52" s="11">
        <v>1336.5781200000001</v>
      </c>
      <c r="F52" s="11">
        <v>0</v>
      </c>
      <c r="G52" s="11">
        <v>0</v>
      </c>
      <c r="H52" s="12">
        <v>1336.5781200000001</v>
      </c>
      <c r="K52" s="16"/>
    </row>
    <row r="53" spans="2:11" s="3" customFormat="1" x14ac:dyDescent="0.2">
      <c r="B53" s="17" t="s">
        <v>59</v>
      </c>
      <c r="C53" s="11">
        <v>0</v>
      </c>
      <c r="D53" s="11">
        <v>0</v>
      </c>
      <c r="E53" s="11">
        <f t="shared" si="1"/>
        <v>0</v>
      </c>
      <c r="F53" s="11">
        <v>0</v>
      </c>
      <c r="G53" s="11">
        <v>0</v>
      </c>
      <c r="H53" s="12">
        <f t="shared" si="2"/>
        <v>0</v>
      </c>
      <c r="K53" s="16"/>
    </row>
    <row r="54" spans="2:11" s="3" customFormat="1" x14ac:dyDescent="0.2">
      <c r="B54" s="17" t="s">
        <v>60</v>
      </c>
      <c r="C54" s="11">
        <v>14700.097</v>
      </c>
      <c r="D54" s="11">
        <v>46.01</v>
      </c>
      <c r="E54" s="11">
        <v>14746.107</v>
      </c>
      <c r="F54" s="11">
        <v>0</v>
      </c>
      <c r="G54" s="11">
        <v>0</v>
      </c>
      <c r="H54" s="12">
        <v>14746.107</v>
      </c>
      <c r="K54" s="16"/>
    </row>
    <row r="55" spans="2:11" s="3" customFormat="1" x14ac:dyDescent="0.2">
      <c r="B55" s="17" t="s">
        <v>75</v>
      </c>
      <c r="C55" s="11">
        <v>4000</v>
      </c>
      <c r="D55" s="11">
        <v>0</v>
      </c>
      <c r="E55" s="11">
        <v>4000</v>
      </c>
      <c r="F55" s="11">
        <v>0</v>
      </c>
      <c r="G55" s="11">
        <v>0</v>
      </c>
      <c r="H55" s="12">
        <v>4000</v>
      </c>
      <c r="K55" s="16"/>
    </row>
    <row r="56" spans="2:11" s="3" customFormat="1" x14ac:dyDescent="0.2">
      <c r="B56" s="17" t="s">
        <v>61</v>
      </c>
      <c r="C56" s="11">
        <v>3919.154</v>
      </c>
      <c r="D56" s="11">
        <v>60046.620999999999</v>
      </c>
      <c r="E56" s="11">
        <v>63965.775000000001</v>
      </c>
      <c r="F56" s="11">
        <v>0</v>
      </c>
      <c r="G56" s="11">
        <v>0</v>
      </c>
      <c r="H56" s="12">
        <v>63965.775000000001</v>
      </c>
      <c r="K56" s="16"/>
    </row>
    <row r="57" spans="2:11" s="3" customFormat="1" x14ac:dyDescent="0.2">
      <c r="B57" s="17" t="s">
        <v>77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2">
        <f t="shared" si="2"/>
        <v>0</v>
      </c>
      <c r="J57" s="16"/>
      <c r="K57" s="16"/>
    </row>
    <row r="58" spans="2:11" s="3" customFormat="1" x14ac:dyDescent="0.2">
      <c r="B58" s="17" t="s">
        <v>12</v>
      </c>
      <c r="C58" s="11">
        <v>10921.39</v>
      </c>
      <c r="D58" s="11">
        <v>360</v>
      </c>
      <c r="E58" s="11">
        <v>11281.39</v>
      </c>
      <c r="F58" s="11">
        <v>0</v>
      </c>
      <c r="G58" s="11">
        <v>0</v>
      </c>
      <c r="H58" s="12">
        <v>11281.39</v>
      </c>
      <c r="K58" s="16"/>
    </row>
    <row r="59" spans="2:11" s="3" customFormat="1" x14ac:dyDescent="0.2">
      <c r="B59" s="13" t="s">
        <v>62</v>
      </c>
      <c r="C59" s="14">
        <f>SUM(C60:C62)</f>
        <v>22577852.465</v>
      </c>
      <c r="D59" s="14">
        <f t="shared" ref="D59:H59" si="7">SUM(D60:D62)</f>
        <v>0</v>
      </c>
      <c r="E59" s="14">
        <f t="shared" si="7"/>
        <v>22577852.465</v>
      </c>
      <c r="F59" s="14">
        <f t="shared" si="7"/>
        <v>11169145.81882</v>
      </c>
      <c r="G59" s="14">
        <f t="shared" si="7"/>
        <v>8582950.8464399986</v>
      </c>
      <c r="H59" s="15">
        <f t="shared" si="7"/>
        <v>11408706.646180002</v>
      </c>
      <c r="J59" s="16"/>
      <c r="K59" s="16"/>
    </row>
    <row r="60" spans="2:11" s="3" customFormat="1" x14ac:dyDescent="0.2">
      <c r="B60" s="17" t="s">
        <v>63</v>
      </c>
      <c r="C60" s="25">
        <v>20841503.734000001</v>
      </c>
      <c r="D60" s="25">
        <v>0</v>
      </c>
      <c r="E60" s="25">
        <v>20841503.734000001</v>
      </c>
      <c r="F60" s="25">
        <v>10792946.031099999</v>
      </c>
      <c r="G60" s="25">
        <v>8475449.5770799983</v>
      </c>
      <c r="H60" s="26">
        <v>10048557.702900002</v>
      </c>
      <c r="J60" s="16"/>
      <c r="K60" s="16"/>
    </row>
    <row r="61" spans="2:11" s="3" customFormat="1" x14ac:dyDescent="0.2">
      <c r="B61" s="17" t="s">
        <v>64</v>
      </c>
      <c r="C61" s="25">
        <v>40000</v>
      </c>
      <c r="D61" s="25">
        <v>0</v>
      </c>
      <c r="E61" s="25">
        <v>40000</v>
      </c>
      <c r="F61" s="25">
        <v>82188.578460000004</v>
      </c>
      <c r="G61" s="25">
        <v>49500</v>
      </c>
      <c r="H61" s="26">
        <v>-42188.578460000012</v>
      </c>
      <c r="J61" s="16"/>
      <c r="K61" s="16"/>
    </row>
    <row r="62" spans="2:11" s="3" customFormat="1" x14ac:dyDescent="0.2">
      <c r="B62" s="17" t="s">
        <v>65</v>
      </c>
      <c r="C62" s="25">
        <v>1696348.7309999999</v>
      </c>
      <c r="D62" s="25">
        <v>0</v>
      </c>
      <c r="E62" s="25">
        <v>1696348.7309999999</v>
      </c>
      <c r="F62" s="25">
        <v>294011.20925999997</v>
      </c>
      <c r="G62" s="25">
        <v>58001.269359999998</v>
      </c>
      <c r="H62" s="26">
        <v>1402337.52174</v>
      </c>
      <c r="K62" s="16"/>
    </row>
    <row r="63" spans="2:11" s="3" customFormat="1" x14ac:dyDescent="0.2">
      <c r="B63" s="13" t="s">
        <v>66</v>
      </c>
      <c r="C63" s="27">
        <f>+C64</f>
        <v>3206035.0839999998</v>
      </c>
      <c r="D63" s="27">
        <f t="shared" ref="D63:H63" si="8">+D64</f>
        <v>0</v>
      </c>
      <c r="E63" s="27">
        <f t="shared" si="8"/>
        <v>3206035.0839999998</v>
      </c>
      <c r="F63" s="27">
        <f t="shared" si="8"/>
        <v>1338320.8455999999</v>
      </c>
      <c r="G63" s="27">
        <f t="shared" si="8"/>
        <v>1338320.8455999999</v>
      </c>
      <c r="H63" s="28">
        <f t="shared" si="8"/>
        <v>1867714.2384000001</v>
      </c>
      <c r="K63" s="16"/>
    </row>
    <row r="64" spans="2:11" s="3" customFormat="1" x14ac:dyDescent="0.2">
      <c r="B64" s="17" t="s">
        <v>67</v>
      </c>
      <c r="C64" s="25">
        <v>3206035.0839999998</v>
      </c>
      <c r="D64" s="25">
        <v>0</v>
      </c>
      <c r="E64" s="25">
        <v>3206035.0839999998</v>
      </c>
      <c r="F64" s="25">
        <v>1338320.8455999999</v>
      </c>
      <c r="G64" s="25">
        <v>1338320.8455999999</v>
      </c>
      <c r="H64" s="26">
        <v>1867714.2384000001</v>
      </c>
      <c r="K64" s="16"/>
    </row>
    <row r="65" spans="2:11" s="3" customFormat="1" x14ac:dyDescent="0.2">
      <c r="B65" s="13" t="s">
        <v>68</v>
      </c>
      <c r="C65" s="27">
        <f>SUM(C66:C68)</f>
        <v>46303728.528999999</v>
      </c>
      <c r="D65" s="27">
        <f t="shared" ref="D65:H65" si="9">SUM(D66:D68)</f>
        <v>0</v>
      </c>
      <c r="E65" s="27">
        <f t="shared" si="9"/>
        <v>46303728.528999999</v>
      </c>
      <c r="F65" s="27">
        <f t="shared" si="9"/>
        <v>11896266.437730001</v>
      </c>
      <c r="G65" s="27">
        <f t="shared" si="9"/>
        <v>11809654.962750001</v>
      </c>
      <c r="H65" s="28">
        <f t="shared" si="9"/>
        <v>34407462.09127</v>
      </c>
      <c r="J65" s="16"/>
      <c r="K65" s="16"/>
    </row>
    <row r="66" spans="2:11" s="3" customFormat="1" x14ac:dyDescent="0.2">
      <c r="B66" s="17" t="s">
        <v>6</v>
      </c>
      <c r="C66" s="11">
        <v>29094301.037999999</v>
      </c>
      <c r="D66" s="11">
        <v>0</v>
      </c>
      <c r="E66" s="11">
        <v>29094301.037999999</v>
      </c>
      <c r="F66" s="11">
        <v>7321755.3492000001</v>
      </c>
      <c r="G66" s="11">
        <v>7321755.3492000001</v>
      </c>
      <c r="H66" s="12">
        <v>21772545.6888</v>
      </c>
      <c r="K66" s="16"/>
    </row>
    <row r="67" spans="2:11" s="3" customFormat="1" x14ac:dyDescent="0.2">
      <c r="B67" s="17" t="s">
        <v>7</v>
      </c>
      <c r="C67" s="11">
        <v>17209427.491</v>
      </c>
      <c r="D67" s="11">
        <v>0</v>
      </c>
      <c r="E67" s="11">
        <v>17209427.491</v>
      </c>
      <c r="F67" s="11">
        <v>4572201.9063799996</v>
      </c>
      <c r="G67" s="11">
        <v>4485590.4313999992</v>
      </c>
      <c r="H67" s="12">
        <v>12637225.584620001</v>
      </c>
      <c r="K67" s="16"/>
    </row>
    <row r="68" spans="2:11" s="3" customFormat="1" x14ac:dyDescent="0.2">
      <c r="B68" s="17" t="s">
        <v>8</v>
      </c>
      <c r="C68" s="11">
        <v>0</v>
      </c>
      <c r="D68" s="11">
        <v>0</v>
      </c>
      <c r="E68" s="11">
        <v>0</v>
      </c>
      <c r="F68" s="11">
        <v>2309.1821500000001</v>
      </c>
      <c r="G68" s="11">
        <v>2309.1821500000001</v>
      </c>
      <c r="H68" s="12">
        <v>-2309.1821500000001</v>
      </c>
      <c r="K68" s="16"/>
    </row>
    <row r="69" spans="2:11" s="3" customFormat="1" x14ac:dyDescent="0.2">
      <c r="B69" s="13" t="s">
        <v>69</v>
      </c>
      <c r="C69" s="14">
        <f>SUM(C70:C75)</f>
        <v>10237426.808</v>
      </c>
      <c r="D69" s="14">
        <f t="shared" ref="D69:H69" si="10">SUM(D70:D75)</f>
        <v>0</v>
      </c>
      <c r="E69" s="14">
        <f t="shared" si="10"/>
        <v>10237426.808</v>
      </c>
      <c r="F69" s="14">
        <f t="shared" si="10"/>
        <v>3355170.0949999997</v>
      </c>
      <c r="G69" s="14">
        <f t="shared" si="10"/>
        <v>3355170.0949999997</v>
      </c>
      <c r="H69" s="15">
        <f t="shared" si="10"/>
        <v>6882256.7129999995</v>
      </c>
      <c r="K69" s="16"/>
    </row>
    <row r="70" spans="2:11" s="3" customFormat="1" x14ac:dyDescent="0.2">
      <c r="B70" s="17" t="s">
        <v>70</v>
      </c>
      <c r="C70" s="11">
        <v>3361440.3640000001</v>
      </c>
      <c r="D70" s="11">
        <v>0</v>
      </c>
      <c r="E70" s="11">
        <v>3361440.3640000001</v>
      </c>
      <c r="F70" s="11">
        <v>959353.69257000007</v>
      </c>
      <c r="G70" s="11">
        <v>959353.69257000007</v>
      </c>
      <c r="H70" s="12">
        <v>2402086.6714299996</v>
      </c>
      <c r="K70" s="16"/>
    </row>
    <row r="71" spans="2:11" s="3" customFormat="1" x14ac:dyDescent="0.2">
      <c r="B71" s="17" t="s">
        <v>9</v>
      </c>
      <c r="C71" s="11">
        <v>4415325.1440000003</v>
      </c>
      <c r="D71" s="11">
        <v>0</v>
      </c>
      <c r="E71" s="11">
        <v>4415325.1440000003</v>
      </c>
      <c r="F71" s="11">
        <v>872243.49713000003</v>
      </c>
      <c r="G71" s="11">
        <v>872243.49713000003</v>
      </c>
      <c r="H71" s="12">
        <v>3543081.6468699998</v>
      </c>
      <c r="K71" s="16"/>
    </row>
    <row r="72" spans="2:11" s="3" customFormat="1" x14ac:dyDescent="0.2">
      <c r="B72" s="17" t="s">
        <v>10</v>
      </c>
      <c r="C72" s="11">
        <v>0</v>
      </c>
      <c r="D72" s="11">
        <v>0</v>
      </c>
      <c r="E72" s="11">
        <v>0</v>
      </c>
      <c r="F72" s="11">
        <v>199482.47596000001</v>
      </c>
      <c r="G72" s="11">
        <v>199482.47596000001</v>
      </c>
      <c r="H72" s="12">
        <v>-199482.47596000001</v>
      </c>
      <c r="K72" s="16"/>
    </row>
    <row r="73" spans="2:11" s="3" customFormat="1" x14ac:dyDescent="0.2">
      <c r="B73" s="17" t="s">
        <v>11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2">
        <v>0</v>
      </c>
      <c r="K73" s="16"/>
    </row>
    <row r="74" spans="2:11" s="3" customFormat="1" x14ac:dyDescent="0.2">
      <c r="B74" s="17" t="s">
        <v>71</v>
      </c>
      <c r="C74" s="11">
        <v>0</v>
      </c>
      <c r="D74" s="11">
        <v>0</v>
      </c>
      <c r="E74" s="11">
        <v>0</v>
      </c>
      <c r="F74" s="11">
        <v>6626.1727000000001</v>
      </c>
      <c r="G74" s="11">
        <v>6626.1727000000001</v>
      </c>
      <c r="H74" s="12">
        <v>-6626.1727000000001</v>
      </c>
      <c r="K74" s="16"/>
    </row>
    <row r="75" spans="2:11" s="3" customFormat="1" x14ac:dyDescent="0.2">
      <c r="B75" s="17" t="s">
        <v>72</v>
      </c>
      <c r="C75" s="11">
        <v>2460661.2999999998</v>
      </c>
      <c r="D75" s="11">
        <v>0</v>
      </c>
      <c r="E75" s="11">
        <v>2460661.2999999998</v>
      </c>
      <c r="F75" s="11">
        <v>1317464.25664</v>
      </c>
      <c r="G75" s="11">
        <v>1317464.25664</v>
      </c>
      <c r="H75" s="12">
        <v>1143197.04336</v>
      </c>
      <c r="K75" s="16"/>
    </row>
    <row r="76" spans="2:11" s="3" customFormat="1" ht="17.25" customHeight="1" thickBot="1" x14ac:dyDescent="0.25">
      <c r="B76" s="19" t="s">
        <v>73</v>
      </c>
      <c r="C76" s="20">
        <f>SUM(C12+C21+C31+C41+C50+C59+C63+C65+C69)</f>
        <v>252337619.414</v>
      </c>
      <c r="D76" s="20">
        <f>SUM(D12+D21+D31+D41+D50+D59+D63+D65+D69)</f>
        <v>623219.17450999992</v>
      </c>
      <c r="E76" s="20">
        <f t="shared" ref="E76:H76" si="11">+E12+E21+E31+E41+E50+E59+E63+E65+E69</f>
        <v>252960838.58851001</v>
      </c>
      <c r="F76" s="20">
        <f>SUM(F12+F21+F31+F41+F50+F59+F63+F65+F69)</f>
        <v>65274616.593439996</v>
      </c>
      <c r="G76" s="20">
        <f>SUM(G12+G21+G31+G41+G50+G59+G63+G65+G69)</f>
        <v>62485825.305310003</v>
      </c>
      <c r="H76" s="21">
        <f t="shared" si="11"/>
        <v>187686221.99507001</v>
      </c>
      <c r="I76" s="1"/>
      <c r="K76" s="16"/>
    </row>
    <row r="77" spans="2:11" x14ac:dyDescent="0.2">
      <c r="C77" s="22"/>
      <c r="D77" s="14"/>
      <c r="E77" s="22"/>
      <c r="F77" s="14"/>
      <c r="G77" s="14"/>
      <c r="H77" s="11"/>
    </row>
    <row r="78" spans="2:11" x14ac:dyDescent="0.2">
      <c r="C78" s="22"/>
      <c r="D78" s="22"/>
      <c r="E78" s="22"/>
      <c r="F78" s="11"/>
      <c r="G78" s="11"/>
      <c r="H78" s="22"/>
    </row>
    <row r="79" spans="2:11" x14ac:dyDescent="0.2">
      <c r="C79" s="22"/>
      <c r="D79" s="22"/>
      <c r="E79" s="22"/>
      <c r="F79" s="11"/>
      <c r="G79" s="23"/>
    </row>
    <row r="80" spans="2:11" x14ac:dyDescent="0.2">
      <c r="G80" s="24"/>
    </row>
    <row r="82" spans="6:6" x14ac:dyDescent="0.2">
      <c r="F82" s="2"/>
    </row>
  </sheetData>
  <mergeCells count="9">
    <mergeCell ref="B9:B11"/>
    <mergeCell ref="C9:G9"/>
    <mergeCell ref="H9:H10"/>
    <mergeCell ref="B2:H2"/>
    <mergeCell ref="B3:H3"/>
    <mergeCell ref="B4:H4"/>
    <mergeCell ref="B6:H6"/>
    <mergeCell ref="B7:H7"/>
    <mergeCell ref="B5:H5"/>
  </mergeCells>
  <printOptions horizontalCentered="1"/>
  <pageMargins left="0.31496062992125984" right="0.19685039370078741" top="0.15748031496062992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2019-05-24T18:31:04Z</cp:lastPrinted>
  <dcterms:created xsi:type="dcterms:W3CDTF">2014-04-29T22:03:03Z</dcterms:created>
  <dcterms:modified xsi:type="dcterms:W3CDTF">2019-05-24T18:31:15Z</dcterms:modified>
</cp:coreProperties>
</file>