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135"/>
  </bookViews>
  <sheets>
    <sheet name="Clas Obj Gasto" sheetId="20" r:id="rId1"/>
  </sheets>
  <calcPr calcId="152511"/>
</workbook>
</file>

<file path=xl/calcChain.xml><?xml version="1.0" encoding="utf-8"?>
<calcChain xmlns="http://schemas.openxmlformats.org/spreadsheetml/2006/main">
  <c r="H74" i="20" l="1"/>
  <c r="H73" i="20"/>
  <c r="H72" i="20"/>
  <c r="H71" i="20"/>
  <c r="H70" i="20"/>
  <c r="H69" i="20"/>
  <c r="H67" i="20"/>
  <c r="H66" i="20"/>
  <c r="H65" i="20"/>
  <c r="H63" i="20"/>
  <c r="H61" i="20"/>
  <c r="H60" i="20"/>
  <c r="H59" i="20"/>
  <c r="H57" i="20"/>
  <c r="H56" i="20"/>
  <c r="H55" i="20"/>
  <c r="H54" i="20"/>
  <c r="H53" i="20"/>
  <c r="H52" i="20"/>
  <c r="H51" i="20"/>
  <c r="H50" i="20"/>
  <c r="H48" i="20"/>
  <c r="H47" i="20"/>
  <c r="H46" i="20"/>
  <c r="H45" i="20"/>
  <c r="H44" i="20"/>
  <c r="H43" i="20"/>
  <c r="H42" i="20"/>
  <c r="H41" i="20"/>
  <c r="H39" i="20"/>
  <c r="H38" i="20"/>
  <c r="H37" i="20"/>
  <c r="H36" i="20"/>
  <c r="H35" i="20"/>
  <c r="H34" i="20"/>
  <c r="H33" i="20"/>
  <c r="H32" i="20"/>
  <c r="H31" i="20"/>
  <c r="H29" i="20"/>
  <c r="H28" i="20"/>
  <c r="H27" i="20"/>
  <c r="H26" i="20"/>
  <c r="H25" i="20"/>
  <c r="H24" i="20"/>
  <c r="H23" i="20"/>
  <c r="H22" i="20"/>
  <c r="H21" i="20"/>
  <c r="H19" i="20"/>
  <c r="H18" i="20"/>
  <c r="H17" i="20"/>
  <c r="H16" i="20"/>
  <c r="H15" i="20"/>
  <c r="H14" i="20"/>
  <c r="H13" i="20"/>
  <c r="H58" i="20" l="1"/>
  <c r="H40" i="20"/>
  <c r="H12" i="20"/>
  <c r="H68" i="20"/>
  <c r="G68" i="20"/>
  <c r="F68" i="20"/>
  <c r="C12" i="20" l="1"/>
  <c r="D12" i="20"/>
  <c r="F12" i="20"/>
  <c r="G12" i="20"/>
  <c r="E12" i="20"/>
  <c r="C20" i="20"/>
  <c r="D20" i="20"/>
  <c r="E20" i="20"/>
  <c r="F20" i="20"/>
  <c r="G20" i="20"/>
  <c r="H20" i="20"/>
  <c r="C30" i="20"/>
  <c r="D30" i="20"/>
  <c r="E30" i="20"/>
  <c r="F30" i="20"/>
  <c r="G30" i="20"/>
  <c r="H30" i="20"/>
  <c r="C40" i="20"/>
  <c r="D40" i="20"/>
  <c r="E40" i="20"/>
  <c r="F40" i="20"/>
  <c r="G40" i="20"/>
  <c r="C49" i="20"/>
  <c r="D49" i="20"/>
  <c r="E49" i="20"/>
  <c r="F49" i="20"/>
  <c r="G49" i="20"/>
  <c r="C58" i="20"/>
  <c r="D58" i="20"/>
  <c r="E58" i="20"/>
  <c r="F58" i="20"/>
  <c r="G58" i="20"/>
  <c r="C62" i="20"/>
  <c r="D62" i="20"/>
  <c r="E62" i="20"/>
  <c r="F62" i="20"/>
  <c r="G62" i="20"/>
  <c r="H62" i="20"/>
  <c r="C64" i="20"/>
  <c r="D64" i="20"/>
  <c r="E64" i="20"/>
  <c r="F64" i="20"/>
  <c r="G64" i="20"/>
  <c r="H64" i="20"/>
  <c r="C68" i="20"/>
  <c r="D68" i="20"/>
  <c r="E68" i="20"/>
  <c r="H49" i="20" l="1"/>
  <c r="C75" i="20"/>
  <c r="H75" i="20" l="1"/>
  <c r="G75" i="20"/>
  <c r="E75" i="20"/>
  <c r="F75" i="20"/>
  <c r="D75" i="20"/>
</calcChain>
</file>

<file path=xl/sharedStrings.xml><?xml version="1.0" encoding="utf-8"?>
<sst xmlns="http://schemas.openxmlformats.org/spreadsheetml/2006/main" count="80" uniqueCount="80">
  <si>
    <t>Transferencias Internas y Asignaciones al Sector Público</t>
  </si>
  <si>
    <t>Subsidios y Subvenciones</t>
  </si>
  <si>
    <t>Ayudas Sociales</t>
  </si>
  <si>
    <t>Pensiones y Jubilaciones</t>
  </si>
  <si>
    <t>Donativos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</si>
  <si>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</si>
  <si>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</si>
  <si>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</si>
  <si>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</si>
  <si>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</si>
  <si>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</si>
  <si>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</si>
  <si>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Activos Intangibles</t>
  </si>
  <si>
    <t>Concepto</t>
  </si>
  <si>
    <t>(Miles de Pesos)</t>
  </si>
  <si>
    <t>Devengado</t>
  </si>
  <si>
    <t>Pagado</t>
  </si>
  <si>
    <t>Modificado</t>
  </si>
  <si>
    <t>Estado Analítico del Ejercicio del Presupuesto de Egresos del Sector Central</t>
  </si>
  <si>
    <t>Egresos</t>
  </si>
  <si>
    <t>Subejercicio</t>
  </si>
  <si>
    <t>Aprobado</t>
  </si>
  <si>
    <t>Ampliaciones/ (Reducciones)</t>
  </si>
  <si>
    <t>3 = (1 + 2 )</t>
  </si>
  <si>
    <t>6 = ( 3 - 4 )</t>
  </si>
  <si>
    <t>Clasificación por Objeto del Gasto (Capítulo y Concepto)</t>
  </si>
  <si>
    <t>SERVICIOS PERSONALES.</t>
  </si>
  <si>
    <t>Remuneraciones al Personal de Carácter Permanente</t>
  </si>
  <si>
    <t>Remueraciones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</si>
  <si>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</si>
  <si>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</si>
  <si>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</si>
  <si>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</si>
  <si>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</si>
  <si>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SUMINISTROS.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</si>
  <si>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</si>
  <si>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</si>
  <si>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</si>
  <si>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</si>
  <si>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</si>
  <si>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</si>
  <si>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</si>
  <si>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</si>
  <si>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 xml:space="preserve"> SERVICIOS GENERALES.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</si>
  <si>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</si>
  <si>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</si>
  <si>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</si>
  <si>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</si>
  <si>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</si>
  <si>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</si>
  <si>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</si>
  <si>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</si>
  <si>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</si>
  <si>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AYUDAS.</t>
  </si>
  <si>
    <t>Transferencias a Fideicomisos, Mandatos y Otros Análogos</t>
  </si>
  <si>
    <t>BIENES MUEBLES, INMUEBLES E INTANGIBLES.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</si>
  <si>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</si>
  <si>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</si>
  <si>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</si>
  <si>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</si>
  <si>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</si>
  <si>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INVERSION PÚBLICA.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</si>
  <si>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</si>
  <si>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</si>
  <si>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</si>
  <si>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</si>
  <si>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en Fideicomisos, Mandatos y Otros Análogos</t>
  </si>
  <si>
    <t>PARTICIPACIONES Y APORTACIONES.</t>
  </si>
  <si>
    <t>DEUDA PÚBLICA.</t>
  </si>
  <si>
    <t>Amortización de la Deuda Pública</t>
  </si>
  <si>
    <t>Costo de Coberturas</t>
  </si>
  <si>
    <t>Adeudos de Ejercicios Fiscales Anteriores (ADEFAS)</t>
  </si>
  <si>
    <t>Totales</t>
  </si>
  <si>
    <t>Transferencias al resto del Sector Público</t>
  </si>
  <si>
    <t>Equipo de Defensa y Seguridad</t>
  </si>
  <si>
    <t>Bienes Inmuebles</t>
  </si>
  <si>
    <t>Herramientas, Refacciones y Accesorios Menores</t>
  </si>
  <si>
    <t>Sector Central del Poder Ejecutivo del Estado Libre y Soberano de México</t>
  </si>
  <si>
    <t>Cifras Preliminares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</si>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</sst>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General_)"/>
    <numFmt numFmtId="166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2" fillId="0" borderId="0"/>
    <xf numFmtId="0" fontId="2" fillId="0" borderId="0"/>
  </cellStyleXfs>
  <cellXfs count="38">
    <xf numFmtId="0" fontId="0" fillId="0" borderId="0" xfId="0"/>
    <xf numFmtId="166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/>
    <xf numFmtId="164" fontId="4" fillId="0" borderId="0" xfId="0" applyNumberFormat="1" applyFont="1"/>
    <xf numFmtId="37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0" xfId="1" applyNumberFormat="1" applyFont="1" applyFill="1" applyBorder="1" applyAlignment="1" applyProtection="1">
      <alignment horizontal="center"/>
    </xf>
    <xf numFmtId="0" fontId="4" fillId="0" borderId="0" xfId="0" applyFont="1" applyFill="1"/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3" xfId="1" applyNumberFormat="1" applyFont="1" applyFill="1" applyBorder="1" applyAlignment="1" applyProtection="1">
      <alignment horizontal="center" vertical="center" wrapText="1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12" xfId="1" applyNumberFormat="1" applyFont="1" applyFill="1" applyBorder="1" applyAlignment="1" applyProtection="1">
      <alignment horizontal="center" vertical="center"/>
    </xf>
    <xf numFmtId="37" fontId="3" fillId="0" borderId="12" xfId="1" applyNumberFormat="1" applyFont="1" applyFill="1" applyBorder="1" applyAlignment="1" applyProtection="1">
      <alignment horizontal="center" wrapText="1"/>
    </xf>
    <xf numFmtId="37" fontId="3" fillId="0" borderId="14" xfId="1" applyNumberFormat="1" applyFont="1" applyFill="1" applyBorder="1" applyAlignment="1" applyProtection="1">
      <alignment horizontal="center" vertical="center" wrapText="1"/>
    </xf>
    <xf numFmtId="37" fontId="3" fillId="0" borderId="13" xfId="1" applyNumberFormat="1" applyFont="1" applyFill="1" applyBorder="1" applyAlignment="1" applyProtection="1">
      <alignment horizontal="center"/>
    </xf>
    <xf numFmtId="0" fontId="3" fillId="0" borderId="1" xfId="0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0" fontId="4" fillId="0" borderId="4" xfId="0" applyFont="1" applyBorder="1"/>
    <xf numFmtId="164" fontId="4" fillId="0" borderId="0" xfId="0" applyNumberFormat="1" applyFont="1" applyBorder="1"/>
    <xf numFmtId="164" fontId="4" fillId="0" borderId="5" xfId="0" applyNumberFormat="1" applyFont="1" applyBorder="1"/>
    <xf numFmtId="0" fontId="3" fillId="0" borderId="4" xfId="0" applyFont="1" applyFill="1" applyBorder="1"/>
    <xf numFmtId="164" fontId="3" fillId="0" borderId="0" xfId="0" applyNumberFormat="1" applyFont="1" applyBorder="1"/>
    <xf numFmtId="164" fontId="3" fillId="0" borderId="5" xfId="0" applyNumberFormat="1" applyFont="1" applyBorder="1"/>
    <xf numFmtId="164" fontId="4" fillId="0" borderId="0" xfId="0" applyNumberFormat="1" applyFont="1" applyFill="1"/>
    <xf numFmtId="0" fontId="4" fillId="0" borderId="4" xfId="0" applyFont="1" applyFill="1" applyBorder="1"/>
    <xf numFmtId="164" fontId="3" fillId="0" borderId="0" xfId="0" applyNumberFormat="1" applyFont="1" applyFill="1"/>
    <xf numFmtId="164" fontId="4" fillId="0" borderId="0" xfId="0" applyNumberFormat="1" applyFont="1" applyFill="1" applyBorder="1"/>
    <xf numFmtId="164" fontId="3" fillId="0" borderId="0" xfId="0" applyNumberFormat="1" applyFont="1" applyFill="1" applyBorder="1"/>
    <xf numFmtId="164" fontId="3" fillId="0" borderId="5" xfId="0" applyNumberFormat="1" applyFont="1" applyFill="1" applyBorder="1"/>
    <xf numFmtId="0" fontId="3" fillId="0" borderId="6" xfId="0" applyFont="1" applyFill="1" applyBorder="1" applyAlignment="1">
      <alignment horizontal="justify" vertical="center" wrapText="1"/>
    </xf>
    <xf numFmtId="164" fontId="3" fillId="0" borderId="7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0" fontId="4" fillId="0" borderId="0" xfId="0" applyFont="1" applyBorder="1"/>
    <xf numFmtId="4" fontId="4" fillId="0" borderId="0" xfId="0" applyNumberFormat="1" applyFont="1" applyFill="1" applyBorder="1"/>
    <xf numFmtId="4" fontId="4" fillId="0" borderId="0" xfId="0" applyNumberFormat="1" applyFont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81"/>
  <sheetViews>
    <sheetView showGridLines="0" tabSelected="1" workbookViewId="0">
      <selection activeCell="B12" sqref="B12"/>
    </sheetView>
  </sheetViews>
  <sheetFormatPr baseColWidth="10" defaultRowHeight="12" x14ac:dyDescent="0.2"/>
  <cols>
    <col min="1" max="1" width="1.7109375" style="2" customWidth="1"/>
    <col min="2" max="2" width="79" style="2" customWidth="1"/>
    <col min="3" max="3" width="17" style="2" bestFit="1" customWidth="1"/>
    <col min="4" max="4" width="15.85546875" style="2" bestFit="1" customWidth="1"/>
    <col min="5" max="5" width="17" style="2" bestFit="1" customWidth="1"/>
    <col min="6" max="6" width="15.85546875" style="2" bestFit="1" customWidth="1"/>
    <col min="7" max="7" width="17" style="2" bestFit="1" customWidth="1"/>
    <col min="8" max="8" width="16.28515625" style="2" bestFit="1" customWidth="1"/>
    <col min="9" max="9" width="3.140625" style="2" customWidth="1"/>
    <col min="10" max="10" width="11.7109375" style="2" bestFit="1" customWidth="1"/>
    <col min="11" max="11" width="16" style="3" customWidth="1"/>
    <col min="12" max="12" width="11.85546875" style="2" bestFit="1" customWidth="1"/>
    <col min="13" max="16384" width="11.42578125" style="2"/>
  </cols>
  <sheetData>
    <row r="2" spans="2:9" x14ac:dyDescent="0.2">
      <c r="B2" s="1" t="s">
        <v>77</v>
      </c>
      <c r="C2" s="1"/>
      <c r="D2" s="1"/>
      <c r="E2" s="1"/>
      <c r="F2" s="1"/>
      <c r="G2" s="1"/>
      <c r="H2" s="1"/>
      <c r="I2" s="1"/>
    </row>
    <row r="3" spans="2:9" x14ac:dyDescent="0.2">
      <c r="B3" s="4" t="s">
        <v>18</v>
      </c>
      <c r="C3" s="4"/>
      <c r="D3" s="4"/>
      <c r="E3" s="4"/>
      <c r="F3" s="4"/>
      <c r="G3" s="4"/>
      <c r="H3" s="4"/>
    </row>
    <row r="4" spans="2:9" x14ac:dyDescent="0.2">
      <c r="B4" s="5" t="s">
        <v>25</v>
      </c>
      <c r="C4" s="5"/>
      <c r="D4" s="5"/>
      <c r="E4" s="5"/>
      <c r="F4" s="5"/>
      <c r="G4" s="5"/>
      <c r="H4" s="5"/>
    </row>
    <row r="5" spans="2:9" x14ac:dyDescent="0.2">
      <c r="B5" s="5" t="s">
        <v>79</v>
      </c>
      <c r="C5" s="5"/>
      <c r="D5" s="5"/>
      <c r="E5" s="5"/>
      <c r="F5" s="5"/>
      <c r="G5" s="5"/>
      <c r="H5" s="5"/>
    </row>
    <row r="6" spans="2:9" x14ac:dyDescent="0.2">
      <c r="B6" s="5" t="s">
        <v>78</v>
      </c>
      <c r="C6" s="5"/>
      <c r="D6" s="5"/>
      <c r="E6" s="5"/>
      <c r="F6" s="5"/>
      <c r="G6" s="5"/>
      <c r="H6" s="5"/>
    </row>
    <row r="7" spans="2:9" x14ac:dyDescent="0.2">
      <c r="B7" s="5" t="s">
        <v>14</v>
      </c>
      <c r="C7" s="5"/>
      <c r="D7" s="5"/>
      <c r="E7" s="5"/>
      <c r="F7" s="5"/>
      <c r="G7" s="5"/>
      <c r="H7" s="5"/>
    </row>
    <row r="8" spans="2:9" ht="12.75" thickBot="1" x14ac:dyDescent="0.25">
      <c r="B8" s="6"/>
      <c r="C8" s="6"/>
      <c r="D8" s="6"/>
      <c r="E8" s="6"/>
      <c r="F8" s="6"/>
      <c r="G8" s="6"/>
      <c r="H8" s="6"/>
    </row>
    <row r="9" spans="2:9" ht="12.75" thickBot="1" x14ac:dyDescent="0.25">
      <c r="B9" s="7" t="s">
        <v>13</v>
      </c>
      <c r="C9" s="8" t="s">
        <v>19</v>
      </c>
      <c r="D9" s="9"/>
      <c r="E9" s="9"/>
      <c r="F9" s="9"/>
      <c r="G9" s="10"/>
      <c r="H9" s="11" t="s">
        <v>20</v>
      </c>
    </row>
    <row r="10" spans="2:9" ht="24.75" thickBot="1" x14ac:dyDescent="0.25">
      <c r="B10" s="12"/>
      <c r="C10" s="13" t="s">
        <v>21</v>
      </c>
      <c r="D10" s="14" t="s">
        <v>22</v>
      </c>
      <c r="E10" s="13" t="s">
        <v>17</v>
      </c>
      <c r="F10" s="13" t="s">
        <v>15</v>
      </c>
      <c r="G10" s="13" t="s">
        <v>16</v>
      </c>
      <c r="H10" s="15"/>
    </row>
    <row r="11" spans="2:9" ht="12.75" thickBot="1" x14ac:dyDescent="0.25">
      <c r="B11" s="12"/>
      <c r="C11" s="16">
        <v>1</v>
      </c>
      <c r="D11" s="16">
        <v>2</v>
      </c>
      <c r="E11" s="16" t="s">
        <v>23</v>
      </c>
      <c r="F11" s="16">
        <v>4</v>
      </c>
      <c r="G11" s="16">
        <v>5</v>
      </c>
      <c r="H11" s="16" t="s">
        <v>24</v>
      </c>
    </row>
    <row r="12" spans="2:9" x14ac:dyDescent="0.2">
      <c r="B12" s="17" t="s">
        <v>26</v>
      </c>
      <c r="C12" s="18">
        <f t="shared" ref="C12:G12" si="0">SUM(C13:C19)</f>
        <v>67555296.655999988</v>
      </c>
      <c r="D12" s="18">
        <f t="shared" si="0"/>
        <v>0</v>
      </c>
      <c r="E12" s="18">
        <f t="shared" si="0"/>
        <v>67555296.655999988</v>
      </c>
      <c r="F12" s="18">
        <f t="shared" si="0"/>
        <v>14731899.690349998</v>
      </c>
      <c r="G12" s="18">
        <f t="shared" si="0"/>
        <v>14731899.690349998</v>
      </c>
      <c r="H12" s="19">
        <f>SUM(H13:H19)</f>
        <v>52823396.96565</v>
      </c>
    </row>
    <row r="13" spans="2:9" x14ac:dyDescent="0.2">
      <c r="B13" s="20" t="s">
        <v>27</v>
      </c>
      <c r="C13" s="21">
        <v>28230155.989999998</v>
      </c>
      <c r="D13" s="21">
        <v>0</v>
      </c>
      <c r="E13" s="21">
        <v>28230155.989999998</v>
      </c>
      <c r="F13" s="21">
        <v>7520274.5975400005</v>
      </c>
      <c r="G13" s="21">
        <v>7520274.5975400005</v>
      </c>
      <c r="H13" s="22">
        <f>+E13-F13</f>
        <v>20709881.392459996</v>
      </c>
    </row>
    <row r="14" spans="2:9" x14ac:dyDescent="0.2">
      <c r="B14" s="20" t="s">
        <v>28</v>
      </c>
      <c r="C14" s="21">
        <v>521264.02100000001</v>
      </c>
      <c r="D14" s="21">
        <v>0</v>
      </c>
      <c r="E14" s="21">
        <v>521264.02100000001</v>
      </c>
      <c r="F14" s="21">
        <v>49033.509850000002</v>
      </c>
      <c r="G14" s="21">
        <v>49033.509850000002</v>
      </c>
      <c r="H14" s="22">
        <f t="shared" ref="H14:H19" si="1">+E14-F14</f>
        <v>472230.51115000003</v>
      </c>
    </row>
    <row r="15" spans="2:9" x14ac:dyDescent="0.2">
      <c r="B15" s="20" t="s">
        <v>29</v>
      </c>
      <c r="C15" s="21">
        <v>20377581.488000002</v>
      </c>
      <c r="D15" s="21">
        <v>0</v>
      </c>
      <c r="E15" s="21">
        <v>20377581.488000002</v>
      </c>
      <c r="F15" s="21">
        <v>3850854.8286199998</v>
      </c>
      <c r="G15" s="21">
        <v>3850854.8286199998</v>
      </c>
      <c r="H15" s="22">
        <f t="shared" si="1"/>
        <v>16526726.659380002</v>
      </c>
    </row>
    <row r="16" spans="2:9" x14ac:dyDescent="0.2">
      <c r="B16" s="20" t="s">
        <v>30</v>
      </c>
      <c r="C16" s="21">
        <v>7367683.7599999998</v>
      </c>
      <c r="D16" s="21">
        <v>0</v>
      </c>
      <c r="E16" s="21">
        <v>7367683.7599999998</v>
      </c>
      <c r="F16" s="21">
        <v>2077386.4430999998</v>
      </c>
      <c r="G16" s="21">
        <v>2077386.4430999998</v>
      </c>
      <c r="H16" s="22">
        <f t="shared" si="1"/>
        <v>5290297.3169</v>
      </c>
    </row>
    <row r="17" spans="2:12" x14ac:dyDescent="0.2">
      <c r="B17" s="20" t="s">
        <v>31</v>
      </c>
      <c r="C17" s="21">
        <v>10764782.772</v>
      </c>
      <c r="D17" s="21">
        <v>0</v>
      </c>
      <c r="E17" s="21">
        <v>10764782.772</v>
      </c>
      <c r="F17" s="21">
        <v>1153570.6770299999</v>
      </c>
      <c r="G17" s="21">
        <v>1153570.6770299999</v>
      </c>
      <c r="H17" s="22">
        <f t="shared" si="1"/>
        <v>9611212.094969999</v>
      </c>
    </row>
    <row r="18" spans="2:12" x14ac:dyDescent="0.2">
      <c r="B18" s="20" t="s">
        <v>32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2">
        <f t="shared" si="1"/>
        <v>0</v>
      </c>
    </row>
    <row r="19" spans="2:12" x14ac:dyDescent="0.2">
      <c r="B19" s="20" t="s">
        <v>33</v>
      </c>
      <c r="C19" s="21">
        <v>293828.625</v>
      </c>
      <c r="D19" s="21">
        <v>0</v>
      </c>
      <c r="E19" s="21">
        <v>293828.625</v>
      </c>
      <c r="F19" s="21">
        <v>80779.634209999989</v>
      </c>
      <c r="G19" s="21">
        <v>80779.634209999989</v>
      </c>
      <c r="H19" s="22">
        <f t="shared" si="1"/>
        <v>213048.99079000001</v>
      </c>
    </row>
    <row r="20" spans="2:12" s="6" customFormat="1" x14ac:dyDescent="0.2">
      <c r="B20" s="23" t="s">
        <v>34</v>
      </c>
      <c r="C20" s="24">
        <f>SUM(C21:C29)</f>
        <v>2531108.5730000003</v>
      </c>
      <c r="D20" s="24">
        <f t="shared" ref="D20:H20" si="2">SUM(D21:D29)</f>
        <v>0</v>
      </c>
      <c r="E20" s="24">
        <f t="shared" si="2"/>
        <v>2531108.5730000003</v>
      </c>
      <c r="F20" s="24">
        <f t="shared" si="2"/>
        <v>298631.09307000006</v>
      </c>
      <c r="G20" s="24">
        <f t="shared" si="2"/>
        <v>295592.42319000006</v>
      </c>
      <c r="H20" s="25">
        <f t="shared" si="2"/>
        <v>2232477.4799300004</v>
      </c>
      <c r="J20" s="26"/>
      <c r="K20" s="26"/>
    </row>
    <row r="21" spans="2:12" s="6" customFormat="1" x14ac:dyDescent="0.2">
      <c r="B21" s="27" t="s">
        <v>35</v>
      </c>
      <c r="C21" s="21">
        <v>370594.37300000002</v>
      </c>
      <c r="D21" s="21">
        <v>0</v>
      </c>
      <c r="E21" s="21">
        <v>370594.37300000002</v>
      </c>
      <c r="F21" s="21">
        <v>11243.767399999999</v>
      </c>
      <c r="G21" s="21">
        <v>10067.86902</v>
      </c>
      <c r="H21" s="22">
        <f t="shared" ref="H21:H29" si="3">+E21-F21</f>
        <v>359350.60560000001</v>
      </c>
      <c r="K21" s="26"/>
    </row>
    <row r="22" spans="2:12" s="6" customFormat="1" x14ac:dyDescent="0.2">
      <c r="B22" s="27" t="s">
        <v>36</v>
      </c>
      <c r="C22" s="21">
        <v>1388430.909</v>
      </c>
      <c r="D22" s="21">
        <v>0</v>
      </c>
      <c r="E22" s="21">
        <v>1388430.909</v>
      </c>
      <c r="F22" s="21">
        <v>197169.31179000001</v>
      </c>
      <c r="G22" s="21">
        <v>197060.30274000001</v>
      </c>
      <c r="H22" s="22">
        <f t="shared" si="3"/>
        <v>1191261.59721</v>
      </c>
      <c r="K22" s="26"/>
    </row>
    <row r="23" spans="2:12" s="6" customFormat="1" x14ac:dyDescent="0.2">
      <c r="B23" s="27" t="s">
        <v>37</v>
      </c>
      <c r="C23" s="21">
        <v>206.94300000000001</v>
      </c>
      <c r="D23" s="21">
        <v>0</v>
      </c>
      <c r="E23" s="21">
        <v>206.94300000000001</v>
      </c>
      <c r="F23" s="21">
        <v>52.987870000000001</v>
      </c>
      <c r="G23" s="21">
        <v>52.987870000000001</v>
      </c>
      <c r="H23" s="22">
        <f t="shared" si="3"/>
        <v>153.95513</v>
      </c>
      <c r="K23" s="26"/>
    </row>
    <row r="24" spans="2:12" s="6" customFormat="1" x14ac:dyDescent="0.2">
      <c r="B24" s="27" t="s">
        <v>38</v>
      </c>
      <c r="C24" s="21">
        <v>59709.972000000002</v>
      </c>
      <c r="D24" s="21">
        <v>0</v>
      </c>
      <c r="E24" s="21">
        <v>59709.972000000002</v>
      </c>
      <c r="F24" s="21">
        <v>2974.7577500000002</v>
      </c>
      <c r="G24" s="21">
        <v>2917.1740099999997</v>
      </c>
      <c r="H24" s="22">
        <f t="shared" si="3"/>
        <v>56735.214250000005</v>
      </c>
      <c r="K24" s="26"/>
    </row>
    <row r="25" spans="2:12" s="6" customFormat="1" x14ac:dyDescent="0.2">
      <c r="B25" s="27" t="s">
        <v>39</v>
      </c>
      <c r="C25" s="21">
        <v>34947.472999999998</v>
      </c>
      <c r="D25" s="21">
        <v>0</v>
      </c>
      <c r="E25" s="21">
        <v>34947.472999999998</v>
      </c>
      <c r="F25" s="21">
        <v>3002.4476399999999</v>
      </c>
      <c r="G25" s="21">
        <v>2979.1610099999998</v>
      </c>
      <c r="H25" s="22">
        <f t="shared" si="3"/>
        <v>31945.02536</v>
      </c>
      <c r="K25" s="26"/>
    </row>
    <row r="26" spans="2:12" s="6" customFormat="1" x14ac:dyDescent="0.2">
      <c r="B26" s="27" t="s">
        <v>40</v>
      </c>
      <c r="C26" s="21">
        <v>452315.076</v>
      </c>
      <c r="D26" s="21">
        <v>0</v>
      </c>
      <c r="E26" s="21">
        <v>452315.076</v>
      </c>
      <c r="F26" s="21">
        <v>82252.235610000003</v>
      </c>
      <c r="G26" s="21">
        <v>80639.8851</v>
      </c>
      <c r="H26" s="22">
        <f t="shared" si="3"/>
        <v>370062.84039000003</v>
      </c>
      <c r="K26" s="26"/>
    </row>
    <row r="27" spans="2:12" s="6" customFormat="1" x14ac:dyDescent="0.2">
      <c r="B27" s="27" t="s">
        <v>41</v>
      </c>
      <c r="C27" s="21">
        <v>109798.056</v>
      </c>
      <c r="D27" s="21">
        <v>0</v>
      </c>
      <c r="E27" s="21">
        <v>109798.056</v>
      </c>
      <c r="F27" s="21">
        <v>357.50673</v>
      </c>
      <c r="G27" s="21">
        <v>357.50673</v>
      </c>
      <c r="H27" s="22">
        <f t="shared" si="3"/>
        <v>109440.54927</v>
      </c>
      <c r="K27" s="26"/>
    </row>
    <row r="28" spans="2:12" s="6" customFormat="1" x14ac:dyDescent="0.2">
      <c r="B28" s="27" t="s">
        <v>42</v>
      </c>
      <c r="C28" s="21">
        <v>80148.702000000005</v>
      </c>
      <c r="D28" s="21">
        <v>0</v>
      </c>
      <c r="E28" s="21">
        <v>80148.702000000005</v>
      </c>
      <c r="F28" s="21">
        <v>0</v>
      </c>
      <c r="G28" s="21">
        <v>0</v>
      </c>
      <c r="H28" s="22">
        <f t="shared" si="3"/>
        <v>80148.702000000005</v>
      </c>
      <c r="K28" s="26"/>
    </row>
    <row r="29" spans="2:12" s="6" customFormat="1" x14ac:dyDescent="0.2">
      <c r="B29" s="27" t="s">
        <v>76</v>
      </c>
      <c r="C29" s="21">
        <v>34957.069000000003</v>
      </c>
      <c r="D29" s="21">
        <v>0</v>
      </c>
      <c r="E29" s="21">
        <v>34957.069000000003</v>
      </c>
      <c r="F29" s="21">
        <v>1578.0782799999999</v>
      </c>
      <c r="G29" s="21">
        <v>1517.5367099999999</v>
      </c>
      <c r="H29" s="22">
        <f t="shared" si="3"/>
        <v>33378.990720000002</v>
      </c>
      <c r="K29" s="26"/>
    </row>
    <row r="30" spans="2:12" s="6" customFormat="1" x14ac:dyDescent="0.2">
      <c r="B30" s="23" t="s">
        <v>43</v>
      </c>
      <c r="C30" s="24">
        <f>SUM(C31:C39)</f>
        <v>10779101.408</v>
      </c>
      <c r="D30" s="24">
        <f t="shared" ref="D30:H30" si="4">SUM(D31:D39)</f>
        <v>0</v>
      </c>
      <c r="E30" s="24">
        <f t="shared" si="4"/>
        <v>10779101.408</v>
      </c>
      <c r="F30" s="24">
        <f t="shared" si="4"/>
        <v>1219819.2637299998</v>
      </c>
      <c r="G30" s="24">
        <f t="shared" si="4"/>
        <v>1203084.7094100001</v>
      </c>
      <c r="H30" s="25">
        <f t="shared" si="4"/>
        <v>9559282.1442699991</v>
      </c>
      <c r="J30" s="26"/>
      <c r="K30" s="26"/>
      <c r="L30" s="26"/>
    </row>
    <row r="31" spans="2:12" s="6" customFormat="1" x14ac:dyDescent="0.2">
      <c r="B31" s="27" t="s">
        <v>44</v>
      </c>
      <c r="C31" s="21">
        <v>688211.42700000003</v>
      </c>
      <c r="D31" s="21">
        <v>0</v>
      </c>
      <c r="E31" s="21">
        <v>688211.42700000003</v>
      </c>
      <c r="F31" s="21">
        <v>94353.668289999987</v>
      </c>
      <c r="G31" s="21">
        <v>92317.660220000005</v>
      </c>
      <c r="H31" s="22">
        <f t="shared" ref="H31:H39" si="5">+E31-F31</f>
        <v>593857.75871000008</v>
      </c>
      <c r="K31" s="26"/>
    </row>
    <row r="32" spans="2:12" s="6" customFormat="1" x14ac:dyDescent="0.2">
      <c r="B32" s="27" t="s">
        <v>45</v>
      </c>
      <c r="C32" s="21">
        <v>1480051.402</v>
      </c>
      <c r="D32" s="21">
        <v>0</v>
      </c>
      <c r="E32" s="21">
        <v>1480051.402</v>
      </c>
      <c r="F32" s="21">
        <v>237172.33177000002</v>
      </c>
      <c r="G32" s="21">
        <v>232614.42722000001</v>
      </c>
      <c r="H32" s="22">
        <f t="shared" si="5"/>
        <v>1242879.07023</v>
      </c>
      <c r="K32" s="26"/>
    </row>
    <row r="33" spans="2:11" s="6" customFormat="1" x14ac:dyDescent="0.2">
      <c r="B33" s="27" t="s">
        <v>46</v>
      </c>
      <c r="C33" s="21">
        <v>2772313.523</v>
      </c>
      <c r="D33" s="21">
        <v>0</v>
      </c>
      <c r="E33" s="21">
        <v>2772313.523</v>
      </c>
      <c r="F33" s="21">
        <v>343741.12880000001</v>
      </c>
      <c r="G33" s="21">
        <v>336144.39126</v>
      </c>
      <c r="H33" s="22">
        <f t="shared" si="5"/>
        <v>2428572.3942</v>
      </c>
      <c r="K33" s="26"/>
    </row>
    <row r="34" spans="2:11" s="6" customFormat="1" x14ac:dyDescent="0.2">
      <c r="B34" s="27" t="s">
        <v>47</v>
      </c>
      <c r="C34" s="21">
        <v>770994.47100000002</v>
      </c>
      <c r="D34" s="21">
        <v>0</v>
      </c>
      <c r="E34" s="21">
        <v>770994.47100000002</v>
      </c>
      <c r="F34" s="21">
        <v>84301.436499999996</v>
      </c>
      <c r="G34" s="21">
        <v>83957.819239999997</v>
      </c>
      <c r="H34" s="22">
        <f t="shared" si="5"/>
        <v>686693.03450000007</v>
      </c>
      <c r="K34" s="26"/>
    </row>
    <row r="35" spans="2:11" s="6" customFormat="1" x14ac:dyDescent="0.2">
      <c r="B35" s="27" t="s">
        <v>48</v>
      </c>
      <c r="C35" s="21">
        <v>932074.103</v>
      </c>
      <c r="D35" s="21">
        <v>0</v>
      </c>
      <c r="E35" s="21">
        <v>932074.103</v>
      </c>
      <c r="F35" s="21">
        <v>298566.00698000001</v>
      </c>
      <c r="G35" s="21">
        <v>296686.20942000003</v>
      </c>
      <c r="H35" s="22">
        <f t="shared" si="5"/>
        <v>633508.09602000006</v>
      </c>
      <c r="K35" s="26"/>
    </row>
    <row r="36" spans="2:11" s="6" customFormat="1" x14ac:dyDescent="0.2">
      <c r="B36" s="27" t="s">
        <v>49</v>
      </c>
      <c r="C36" s="21">
        <v>365593.05</v>
      </c>
      <c r="D36" s="21">
        <v>0</v>
      </c>
      <c r="E36" s="21">
        <v>365593.05</v>
      </c>
      <c r="F36" s="21">
        <v>2931.7619300000001</v>
      </c>
      <c r="G36" s="21">
        <v>2931.7619300000001</v>
      </c>
      <c r="H36" s="22">
        <f t="shared" si="5"/>
        <v>362661.28807000001</v>
      </c>
      <c r="K36" s="26"/>
    </row>
    <row r="37" spans="2:11" s="6" customFormat="1" x14ac:dyDescent="0.2">
      <c r="B37" s="27" t="s">
        <v>50</v>
      </c>
      <c r="C37" s="21">
        <v>36991.811000000002</v>
      </c>
      <c r="D37" s="21">
        <v>0</v>
      </c>
      <c r="E37" s="21">
        <v>36991.811000000002</v>
      </c>
      <c r="F37" s="21">
        <v>3140.9429599999999</v>
      </c>
      <c r="G37" s="21">
        <v>2963.6613500000003</v>
      </c>
      <c r="H37" s="22">
        <f t="shared" si="5"/>
        <v>33850.868040000001</v>
      </c>
      <c r="K37" s="26"/>
    </row>
    <row r="38" spans="2:11" s="6" customFormat="1" x14ac:dyDescent="0.2">
      <c r="B38" s="27" t="s">
        <v>51</v>
      </c>
      <c r="C38" s="21">
        <v>193017.603</v>
      </c>
      <c r="D38" s="21">
        <v>0</v>
      </c>
      <c r="E38" s="21">
        <v>193017.603</v>
      </c>
      <c r="F38" s="21">
        <v>8030.3311399999993</v>
      </c>
      <c r="G38" s="21">
        <v>8030.3311399999993</v>
      </c>
      <c r="H38" s="22">
        <f t="shared" si="5"/>
        <v>184987.27186000001</v>
      </c>
      <c r="K38" s="26"/>
    </row>
    <row r="39" spans="2:11" s="6" customFormat="1" x14ac:dyDescent="0.2">
      <c r="B39" s="27" t="s">
        <v>52</v>
      </c>
      <c r="C39" s="21">
        <v>3539854.0180000002</v>
      </c>
      <c r="D39" s="21">
        <v>0</v>
      </c>
      <c r="E39" s="21">
        <v>3539854.0180000002</v>
      </c>
      <c r="F39" s="21">
        <v>147581.65535999998</v>
      </c>
      <c r="G39" s="21">
        <v>147438.44763000001</v>
      </c>
      <c r="H39" s="22">
        <f t="shared" si="5"/>
        <v>3392272.3626399999</v>
      </c>
      <c r="K39" s="26"/>
    </row>
    <row r="40" spans="2:11" s="6" customFormat="1" x14ac:dyDescent="0.2">
      <c r="B40" s="23" t="s">
        <v>53</v>
      </c>
      <c r="C40" s="24">
        <f>SUM(C41:C48)</f>
        <v>124668846.918</v>
      </c>
      <c r="D40" s="24">
        <f t="shared" ref="D40:G40" si="6">SUM(D41:D48)</f>
        <v>0</v>
      </c>
      <c r="E40" s="24">
        <f t="shared" si="6"/>
        <v>124668846.918</v>
      </c>
      <c r="F40" s="24">
        <f t="shared" si="6"/>
        <v>28729165.594099998</v>
      </c>
      <c r="G40" s="24">
        <f t="shared" si="6"/>
        <v>28649326.412900001</v>
      </c>
      <c r="H40" s="25">
        <f>SUM(H41:H48)</f>
        <v>95939681.323899984</v>
      </c>
      <c r="J40" s="26"/>
      <c r="K40" s="26"/>
    </row>
    <row r="41" spans="2:11" s="6" customFormat="1" x14ac:dyDescent="0.2">
      <c r="B41" s="27" t="s">
        <v>0</v>
      </c>
      <c r="C41" s="21">
        <v>18586033.965999998</v>
      </c>
      <c r="D41" s="21">
        <v>0</v>
      </c>
      <c r="E41" s="21">
        <v>18586033.965999998</v>
      </c>
      <c r="F41" s="21">
        <v>4087925.6991400002</v>
      </c>
      <c r="G41" s="21">
        <v>4009680.43982</v>
      </c>
      <c r="H41" s="22">
        <f t="shared" ref="H41:H48" si="7">+E41-F41</f>
        <v>14498108.266859997</v>
      </c>
      <c r="K41" s="26"/>
    </row>
    <row r="42" spans="2:11" s="6" customFormat="1" x14ac:dyDescent="0.2">
      <c r="B42" s="27" t="s">
        <v>73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2">
        <f t="shared" si="7"/>
        <v>0</v>
      </c>
      <c r="K42" s="28"/>
    </row>
    <row r="43" spans="2:11" s="6" customFormat="1" x14ac:dyDescent="0.2">
      <c r="B43" s="27" t="s">
        <v>1</v>
      </c>
      <c r="C43" s="21">
        <v>6532163.7699999996</v>
      </c>
      <c r="D43" s="21">
        <v>0</v>
      </c>
      <c r="E43" s="21">
        <v>6532163.7699999996</v>
      </c>
      <c r="F43" s="21">
        <v>5125582.6648199996</v>
      </c>
      <c r="G43" s="21">
        <v>5125582.6648199996</v>
      </c>
      <c r="H43" s="22">
        <f t="shared" si="7"/>
        <v>1406581.10518</v>
      </c>
      <c r="K43" s="26"/>
    </row>
    <row r="44" spans="2:11" s="6" customFormat="1" x14ac:dyDescent="0.2">
      <c r="B44" s="27" t="s">
        <v>2</v>
      </c>
      <c r="C44" s="21">
        <v>12235947.227</v>
      </c>
      <c r="D44" s="21">
        <v>0</v>
      </c>
      <c r="E44" s="21">
        <v>12235947.227</v>
      </c>
      <c r="F44" s="21">
        <v>396378.60866000003</v>
      </c>
      <c r="G44" s="21">
        <v>396355.14786000003</v>
      </c>
      <c r="H44" s="22">
        <f t="shared" si="7"/>
        <v>11839568.618340001</v>
      </c>
      <c r="K44" s="26"/>
    </row>
    <row r="45" spans="2:11" s="6" customFormat="1" x14ac:dyDescent="0.2">
      <c r="B45" s="27" t="s">
        <v>3</v>
      </c>
      <c r="C45" s="21">
        <v>19943.786</v>
      </c>
      <c r="D45" s="21">
        <v>0</v>
      </c>
      <c r="E45" s="21">
        <v>19943.786</v>
      </c>
      <c r="F45" s="21">
        <v>1570.46108</v>
      </c>
      <c r="G45" s="21">
        <v>0</v>
      </c>
      <c r="H45" s="22">
        <f t="shared" si="7"/>
        <v>18373.324919999999</v>
      </c>
      <c r="K45" s="26"/>
    </row>
    <row r="46" spans="2:11" s="6" customFormat="1" x14ac:dyDescent="0.2">
      <c r="B46" s="27" t="s">
        <v>54</v>
      </c>
      <c r="C46" s="21">
        <v>87180930.935000002</v>
      </c>
      <c r="D46" s="21">
        <v>0</v>
      </c>
      <c r="E46" s="21">
        <v>87180930.935000002</v>
      </c>
      <c r="F46" s="21">
        <v>19117708.160399999</v>
      </c>
      <c r="G46" s="21">
        <v>19117708.160399999</v>
      </c>
      <c r="H46" s="22">
        <f t="shared" si="7"/>
        <v>68063222.774599999</v>
      </c>
      <c r="K46" s="26"/>
    </row>
    <row r="47" spans="2:11" s="6" customFormat="1" x14ac:dyDescent="0.2">
      <c r="B47" s="27" t="s">
        <v>4</v>
      </c>
      <c r="C47" s="21">
        <v>111791.579</v>
      </c>
      <c r="D47" s="21">
        <v>0</v>
      </c>
      <c r="E47" s="21">
        <v>111791.579</v>
      </c>
      <c r="F47" s="21">
        <v>0</v>
      </c>
      <c r="G47" s="21">
        <v>0</v>
      </c>
      <c r="H47" s="22">
        <f t="shared" si="7"/>
        <v>111791.579</v>
      </c>
      <c r="K47" s="26"/>
    </row>
    <row r="48" spans="2:11" s="6" customFormat="1" x14ac:dyDescent="0.2">
      <c r="B48" s="27" t="s">
        <v>5</v>
      </c>
      <c r="C48" s="21">
        <v>2035.655</v>
      </c>
      <c r="D48" s="21">
        <v>0</v>
      </c>
      <c r="E48" s="21">
        <v>2035.655</v>
      </c>
      <c r="F48" s="21">
        <v>0</v>
      </c>
      <c r="G48" s="21">
        <v>0</v>
      </c>
      <c r="H48" s="22">
        <f t="shared" si="7"/>
        <v>2035.655</v>
      </c>
      <c r="K48" s="26"/>
    </row>
    <row r="49" spans="2:11" s="6" customFormat="1" x14ac:dyDescent="0.2">
      <c r="B49" s="23" t="s">
        <v>55</v>
      </c>
      <c r="C49" s="24">
        <f>SUM(C50:C57)</f>
        <v>85214.153999999995</v>
      </c>
      <c r="D49" s="24">
        <f t="shared" ref="D49:G49" si="8">SUM(D50:D57)</f>
        <v>0</v>
      </c>
      <c r="E49" s="24">
        <f t="shared" si="8"/>
        <v>85214.153999999995</v>
      </c>
      <c r="F49" s="24">
        <f t="shared" si="8"/>
        <v>99.644000000000005</v>
      </c>
      <c r="G49" s="24">
        <f t="shared" si="8"/>
        <v>99.644000000000005</v>
      </c>
      <c r="H49" s="25">
        <f>+E49-F49</f>
        <v>85114.51</v>
      </c>
      <c r="K49" s="26"/>
    </row>
    <row r="50" spans="2:11" s="6" customFormat="1" x14ac:dyDescent="0.2">
      <c r="B50" s="27" t="s">
        <v>56</v>
      </c>
      <c r="C50" s="21">
        <v>70174.131999999998</v>
      </c>
      <c r="D50" s="21">
        <v>0</v>
      </c>
      <c r="E50" s="21">
        <v>70174.131999999998</v>
      </c>
      <c r="F50" s="21">
        <v>99.644000000000005</v>
      </c>
      <c r="G50" s="21">
        <v>99.644000000000005</v>
      </c>
      <c r="H50" s="22">
        <f t="shared" ref="H50:H57" si="9">+E50-F50</f>
        <v>70074.487999999998</v>
      </c>
      <c r="K50" s="26"/>
    </row>
    <row r="51" spans="2:11" s="6" customFormat="1" x14ac:dyDescent="0.2">
      <c r="B51" s="27" t="s">
        <v>57</v>
      </c>
      <c r="C51" s="21">
        <v>193.97</v>
      </c>
      <c r="D51" s="21">
        <v>0</v>
      </c>
      <c r="E51" s="21">
        <v>193.97</v>
      </c>
      <c r="F51" s="21">
        <v>0</v>
      </c>
      <c r="G51" s="21">
        <v>0</v>
      </c>
      <c r="H51" s="22">
        <f t="shared" si="9"/>
        <v>193.97</v>
      </c>
      <c r="K51" s="26"/>
    </row>
    <row r="52" spans="2:11" s="6" customFormat="1" x14ac:dyDescent="0.2">
      <c r="B52" s="27" t="s">
        <v>58</v>
      </c>
      <c r="C52" s="21">
        <v>30.353000000000002</v>
      </c>
      <c r="D52" s="21">
        <v>0</v>
      </c>
      <c r="E52" s="21">
        <v>30.353000000000002</v>
      </c>
      <c r="F52" s="21">
        <v>0</v>
      </c>
      <c r="G52" s="21">
        <v>0</v>
      </c>
      <c r="H52" s="22">
        <f t="shared" si="9"/>
        <v>30.353000000000002</v>
      </c>
      <c r="K52" s="26"/>
    </row>
    <row r="53" spans="2:11" s="6" customFormat="1" x14ac:dyDescent="0.2">
      <c r="B53" s="27" t="s">
        <v>59</v>
      </c>
      <c r="C53" s="21">
        <v>339.7</v>
      </c>
      <c r="D53" s="21">
        <v>0</v>
      </c>
      <c r="E53" s="21">
        <v>339.7</v>
      </c>
      <c r="F53" s="21">
        <v>0</v>
      </c>
      <c r="G53" s="21">
        <v>0</v>
      </c>
      <c r="H53" s="22">
        <f t="shared" si="9"/>
        <v>339.7</v>
      </c>
      <c r="K53" s="26"/>
    </row>
    <row r="54" spans="2:11" s="6" customFormat="1" x14ac:dyDescent="0.2">
      <c r="B54" s="27" t="s">
        <v>74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2">
        <f t="shared" si="9"/>
        <v>0</v>
      </c>
      <c r="K54" s="26"/>
    </row>
    <row r="55" spans="2:11" s="6" customFormat="1" x14ac:dyDescent="0.2">
      <c r="B55" s="27" t="s">
        <v>60</v>
      </c>
      <c r="C55" s="21">
        <v>13414</v>
      </c>
      <c r="D55" s="21">
        <v>0</v>
      </c>
      <c r="E55" s="21">
        <v>13414</v>
      </c>
      <c r="F55" s="21">
        <v>0</v>
      </c>
      <c r="G55" s="21">
        <v>0</v>
      </c>
      <c r="H55" s="22">
        <f t="shared" si="9"/>
        <v>13414</v>
      </c>
      <c r="K55" s="26"/>
    </row>
    <row r="56" spans="2:11" s="6" customFormat="1" x14ac:dyDescent="0.2">
      <c r="B56" s="27" t="s">
        <v>75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2">
        <f t="shared" si="9"/>
        <v>0</v>
      </c>
      <c r="J56" s="26"/>
      <c r="K56" s="26"/>
    </row>
    <row r="57" spans="2:11" s="6" customFormat="1" x14ac:dyDescent="0.2">
      <c r="B57" s="27" t="s">
        <v>12</v>
      </c>
      <c r="C57" s="21">
        <v>1061.999</v>
      </c>
      <c r="D57" s="21">
        <v>0</v>
      </c>
      <c r="E57" s="21">
        <v>1061.999</v>
      </c>
      <c r="F57" s="21">
        <v>0</v>
      </c>
      <c r="G57" s="21">
        <v>0</v>
      </c>
      <c r="H57" s="22">
        <f t="shared" si="9"/>
        <v>1061.999</v>
      </c>
      <c r="K57" s="26"/>
    </row>
    <row r="58" spans="2:11" s="6" customFormat="1" x14ac:dyDescent="0.2">
      <c r="B58" s="23" t="s">
        <v>61</v>
      </c>
      <c r="C58" s="24">
        <f>SUM(C59:C61)</f>
        <v>16247297.196</v>
      </c>
      <c r="D58" s="24">
        <f t="shared" ref="D58:G58" si="10">SUM(D59:D61)</f>
        <v>0</v>
      </c>
      <c r="E58" s="24">
        <f t="shared" si="10"/>
        <v>16247297.196</v>
      </c>
      <c r="F58" s="24">
        <f t="shared" si="10"/>
        <v>8415516.8045000006</v>
      </c>
      <c r="G58" s="24">
        <f t="shared" si="10"/>
        <v>7725274.4908600003</v>
      </c>
      <c r="H58" s="25">
        <f>SUM(H59:H61)</f>
        <v>7831780.391499999</v>
      </c>
      <c r="J58" s="26"/>
      <c r="K58" s="26"/>
    </row>
    <row r="59" spans="2:11" s="6" customFormat="1" x14ac:dyDescent="0.2">
      <c r="B59" s="27" t="s">
        <v>62</v>
      </c>
      <c r="C59" s="29">
        <v>16169624.054</v>
      </c>
      <c r="D59" s="29">
        <v>0</v>
      </c>
      <c r="E59" s="29">
        <v>16169624.054</v>
      </c>
      <c r="F59" s="29">
        <v>8400516.8045000006</v>
      </c>
      <c r="G59" s="29">
        <v>7720274.4908600003</v>
      </c>
      <c r="H59" s="22">
        <f t="shared" ref="H59:H61" si="11">+E59-F59</f>
        <v>7769107.249499999</v>
      </c>
      <c r="J59" s="26"/>
      <c r="K59" s="26"/>
    </row>
    <row r="60" spans="2:11" s="6" customFormat="1" x14ac:dyDescent="0.2">
      <c r="B60" s="27" t="s">
        <v>63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  <c r="H60" s="22">
        <f t="shared" si="11"/>
        <v>0</v>
      </c>
      <c r="J60" s="26"/>
      <c r="K60" s="26"/>
    </row>
    <row r="61" spans="2:11" s="6" customFormat="1" x14ac:dyDescent="0.2">
      <c r="B61" s="27" t="s">
        <v>64</v>
      </c>
      <c r="C61" s="29">
        <v>77673.142000000007</v>
      </c>
      <c r="D61" s="29">
        <v>0</v>
      </c>
      <c r="E61" s="29">
        <v>77673.142000000007</v>
      </c>
      <c r="F61" s="29">
        <v>15000</v>
      </c>
      <c r="G61" s="29">
        <v>5000</v>
      </c>
      <c r="H61" s="22">
        <f t="shared" si="11"/>
        <v>62673.142000000007</v>
      </c>
      <c r="K61" s="26"/>
    </row>
    <row r="62" spans="2:11" s="6" customFormat="1" x14ac:dyDescent="0.2">
      <c r="B62" s="23" t="s">
        <v>65</v>
      </c>
      <c r="C62" s="30">
        <f>+C63</f>
        <v>1722831.9939999999</v>
      </c>
      <c r="D62" s="30">
        <f t="shared" ref="D62:H62" si="12">+D63</f>
        <v>0</v>
      </c>
      <c r="E62" s="30">
        <f t="shared" si="12"/>
        <v>1722831.9939999999</v>
      </c>
      <c r="F62" s="30">
        <f t="shared" si="12"/>
        <v>2485498.3695399999</v>
      </c>
      <c r="G62" s="30">
        <f t="shared" si="12"/>
        <v>2485498.3695399999</v>
      </c>
      <c r="H62" s="31">
        <f t="shared" si="12"/>
        <v>-762666.37553999992</v>
      </c>
      <c r="K62" s="26"/>
    </row>
    <row r="63" spans="2:11" s="6" customFormat="1" x14ac:dyDescent="0.2">
      <c r="B63" s="27" t="s">
        <v>66</v>
      </c>
      <c r="C63" s="29">
        <v>1722831.9939999999</v>
      </c>
      <c r="D63" s="29">
        <v>0</v>
      </c>
      <c r="E63" s="29">
        <v>1722831.9939999999</v>
      </c>
      <c r="F63" s="29">
        <v>2485498.3695399999</v>
      </c>
      <c r="G63" s="29">
        <v>2485498.3695399999</v>
      </c>
      <c r="H63" s="22">
        <f>+E63-F63</f>
        <v>-762666.37553999992</v>
      </c>
      <c r="K63" s="26"/>
    </row>
    <row r="64" spans="2:11" s="6" customFormat="1" x14ac:dyDescent="0.2">
      <c r="B64" s="23" t="s">
        <v>67</v>
      </c>
      <c r="C64" s="30">
        <f>SUM(C65:C67)</f>
        <v>50035957.408</v>
      </c>
      <c r="D64" s="30">
        <f t="shared" ref="D64:H64" si="13">SUM(D65:D67)</f>
        <v>0</v>
      </c>
      <c r="E64" s="30">
        <f t="shared" si="13"/>
        <v>50035957.408</v>
      </c>
      <c r="F64" s="30">
        <f t="shared" si="13"/>
        <v>13862162.103560001</v>
      </c>
      <c r="G64" s="30">
        <f t="shared" si="13"/>
        <v>13843270.084950002</v>
      </c>
      <c r="H64" s="31">
        <f t="shared" si="13"/>
        <v>36173795.304439992</v>
      </c>
      <c r="J64" s="26"/>
      <c r="K64" s="26"/>
    </row>
    <row r="65" spans="2:11" s="6" customFormat="1" x14ac:dyDescent="0.2">
      <c r="B65" s="27" t="s">
        <v>6</v>
      </c>
      <c r="C65" s="21">
        <v>31566964.938999999</v>
      </c>
      <c r="D65" s="21">
        <v>0</v>
      </c>
      <c r="E65" s="21">
        <v>31566964.938999999</v>
      </c>
      <c r="F65" s="21">
        <v>8661023.2933300007</v>
      </c>
      <c r="G65" s="21">
        <v>8661023.2933300007</v>
      </c>
      <c r="H65" s="22">
        <f t="shared" ref="H65:H67" si="14">+E65-F65</f>
        <v>22905941.645669997</v>
      </c>
      <c r="K65" s="26"/>
    </row>
    <row r="66" spans="2:11" s="6" customFormat="1" x14ac:dyDescent="0.2">
      <c r="B66" s="27" t="s">
        <v>7</v>
      </c>
      <c r="C66" s="21">
        <v>18468992.469000001</v>
      </c>
      <c r="D66" s="21">
        <v>0</v>
      </c>
      <c r="E66" s="21">
        <v>18468992.469000001</v>
      </c>
      <c r="F66" s="21">
        <v>5199828.9562299997</v>
      </c>
      <c r="G66" s="21">
        <v>5180936.93762</v>
      </c>
      <c r="H66" s="22">
        <f t="shared" si="14"/>
        <v>13269163.512770001</v>
      </c>
      <c r="K66" s="26"/>
    </row>
    <row r="67" spans="2:11" s="6" customFormat="1" x14ac:dyDescent="0.2">
      <c r="B67" s="27" t="s">
        <v>8</v>
      </c>
      <c r="C67" s="21">
        <v>0</v>
      </c>
      <c r="D67" s="21">
        <v>0</v>
      </c>
      <c r="E67" s="21">
        <v>0</v>
      </c>
      <c r="F67" s="21">
        <v>1309.854</v>
      </c>
      <c r="G67" s="21">
        <v>1309.854</v>
      </c>
      <c r="H67" s="22">
        <f t="shared" si="14"/>
        <v>-1309.854</v>
      </c>
      <c r="K67" s="26"/>
    </row>
    <row r="68" spans="2:11" s="6" customFormat="1" x14ac:dyDescent="0.2">
      <c r="B68" s="23" t="s">
        <v>68</v>
      </c>
      <c r="C68" s="24">
        <f>SUM(C69:C74)</f>
        <v>10984279.18</v>
      </c>
      <c r="D68" s="24">
        <f t="shared" ref="D68:E68" si="15">SUM(D69:D74)</f>
        <v>0</v>
      </c>
      <c r="E68" s="24">
        <f t="shared" si="15"/>
        <v>10984279.18</v>
      </c>
      <c r="F68" s="24">
        <f>SUM(F69:F74)</f>
        <v>7766348.2258899994</v>
      </c>
      <c r="G68" s="24">
        <f>SUM(G69:G74)</f>
        <v>7766348.2258899994</v>
      </c>
      <c r="H68" s="25">
        <f>SUM(H69:H74)</f>
        <v>3217930.9541099994</v>
      </c>
      <c r="K68" s="26"/>
    </row>
    <row r="69" spans="2:11" s="6" customFormat="1" x14ac:dyDescent="0.2">
      <c r="B69" s="27" t="s">
        <v>69</v>
      </c>
      <c r="C69" s="21">
        <v>522275.52399999998</v>
      </c>
      <c r="D69" s="21">
        <v>0</v>
      </c>
      <c r="E69" s="21">
        <v>522275.52399999998</v>
      </c>
      <c r="F69" s="21">
        <v>870246.16682000004</v>
      </c>
      <c r="G69" s="21">
        <v>870246.16682000004</v>
      </c>
      <c r="H69" s="22">
        <f t="shared" ref="H69:H74" si="16">+E69-F69</f>
        <v>-347970.64282000007</v>
      </c>
      <c r="K69" s="26"/>
    </row>
    <row r="70" spans="2:11" s="6" customFormat="1" x14ac:dyDescent="0.2">
      <c r="B70" s="27" t="s">
        <v>9</v>
      </c>
      <c r="C70" s="21">
        <v>2936822.9959999998</v>
      </c>
      <c r="D70" s="21">
        <v>0</v>
      </c>
      <c r="E70" s="21">
        <v>2936822.9959999998</v>
      </c>
      <c r="F70" s="21">
        <v>779696.68030999997</v>
      </c>
      <c r="G70" s="21">
        <v>779696.68030999997</v>
      </c>
      <c r="H70" s="22">
        <f t="shared" si="16"/>
        <v>2157126.3156899996</v>
      </c>
      <c r="K70" s="26"/>
    </row>
    <row r="71" spans="2:11" s="6" customFormat="1" x14ac:dyDescent="0.2">
      <c r="B71" s="27" t="s">
        <v>10</v>
      </c>
      <c r="C71" s="21">
        <v>201200.86499999999</v>
      </c>
      <c r="D71" s="21">
        <v>0</v>
      </c>
      <c r="E71" s="21">
        <v>201200.86499999999</v>
      </c>
      <c r="F71" s="21">
        <v>14414.65374</v>
      </c>
      <c r="G71" s="21">
        <v>14414.65374</v>
      </c>
      <c r="H71" s="22">
        <f t="shared" si="16"/>
        <v>186786.21125999998</v>
      </c>
      <c r="K71" s="26"/>
    </row>
    <row r="72" spans="2:11" s="6" customFormat="1" x14ac:dyDescent="0.2">
      <c r="B72" s="27" t="s">
        <v>11</v>
      </c>
      <c r="C72" s="21">
        <v>210000</v>
      </c>
      <c r="D72" s="21">
        <v>0</v>
      </c>
      <c r="E72" s="21">
        <v>210000</v>
      </c>
      <c r="F72" s="21">
        <v>0</v>
      </c>
      <c r="G72" s="21">
        <v>0</v>
      </c>
      <c r="H72" s="22">
        <f t="shared" si="16"/>
        <v>210000</v>
      </c>
      <c r="K72" s="26"/>
    </row>
    <row r="73" spans="2:11" s="6" customFormat="1" x14ac:dyDescent="0.2">
      <c r="B73" s="27" t="s">
        <v>70</v>
      </c>
      <c r="C73" s="21">
        <v>671475.38100000005</v>
      </c>
      <c r="D73" s="21">
        <v>0</v>
      </c>
      <c r="E73" s="21">
        <v>671475.38100000005</v>
      </c>
      <c r="F73" s="21">
        <v>140571.38961000001</v>
      </c>
      <c r="G73" s="21">
        <v>140571.38961000001</v>
      </c>
      <c r="H73" s="22">
        <f t="shared" si="16"/>
        <v>530903.9913900001</v>
      </c>
      <c r="K73" s="26"/>
    </row>
    <row r="74" spans="2:11" s="6" customFormat="1" x14ac:dyDescent="0.2">
      <c r="B74" s="27" t="s">
        <v>71</v>
      </c>
      <c r="C74" s="21">
        <v>6442504.4139999999</v>
      </c>
      <c r="D74" s="21">
        <v>0</v>
      </c>
      <c r="E74" s="21">
        <v>6442504.4139999999</v>
      </c>
      <c r="F74" s="21">
        <v>5961419.3354099998</v>
      </c>
      <c r="G74" s="21">
        <v>5961419.3354099998</v>
      </c>
      <c r="H74" s="22">
        <f t="shared" si="16"/>
        <v>481085.07859000005</v>
      </c>
      <c r="K74" s="26"/>
    </row>
    <row r="75" spans="2:11" s="6" customFormat="1" ht="17.25" customHeight="1" thickBot="1" x14ac:dyDescent="0.25">
      <c r="B75" s="32" t="s">
        <v>72</v>
      </c>
      <c r="C75" s="33">
        <f>SUM(C12+C20+C30+C40+C49+C58+C62+C64+C68)</f>
        <v>284609933.48700005</v>
      </c>
      <c r="D75" s="33">
        <f>SUM(D12+D20+D30+D40+D49+D58+D62+D64+D68)</f>
        <v>0</v>
      </c>
      <c r="E75" s="33">
        <f>+E12+E20+E30+E40+E49+E58+E62+E64+E68</f>
        <v>284609933.48700005</v>
      </c>
      <c r="F75" s="33">
        <f>SUM(F12+F20+F30+F40+F49+F58+F62+F64+F68)</f>
        <v>77509140.788739994</v>
      </c>
      <c r="G75" s="33">
        <f>SUM(G12+G20+G30+G40+G49+G58+G62+G64+G68)</f>
        <v>76700394.051090002</v>
      </c>
      <c r="H75" s="34">
        <f>+H12+H20+H30+H40+H49+H58+H62+H64+H68</f>
        <v>207100792.69825998</v>
      </c>
      <c r="I75" s="2"/>
      <c r="K75" s="26"/>
    </row>
    <row r="76" spans="2:11" x14ac:dyDescent="0.2">
      <c r="C76" s="35"/>
      <c r="D76" s="24"/>
      <c r="E76" s="35"/>
      <c r="F76" s="24"/>
      <c r="G76" s="24"/>
      <c r="H76" s="21"/>
    </row>
    <row r="77" spans="2:11" x14ac:dyDescent="0.2">
      <c r="C77" s="35"/>
      <c r="D77" s="35"/>
      <c r="E77" s="35"/>
      <c r="F77" s="21"/>
      <c r="G77" s="21"/>
      <c r="H77" s="35"/>
    </row>
    <row r="78" spans="2:11" x14ac:dyDescent="0.2">
      <c r="C78" s="35"/>
      <c r="D78" s="35"/>
      <c r="E78" s="35"/>
      <c r="F78" s="21"/>
      <c r="G78" s="36"/>
    </row>
    <row r="79" spans="2:11" x14ac:dyDescent="0.2">
      <c r="G79" s="37"/>
    </row>
    <row r="81" spans="6:6" x14ac:dyDescent="0.2">
      <c r="F81" s="3"/>
    </row>
  </sheetData>
  <mergeCells count="9">
    <mergeCell ref="B2:I2"/>
    <mergeCell ref="B9:B11"/>
    <mergeCell ref="C9:G9"/>
    <mergeCell ref="H9:H10"/>
    <mergeCell ref="B3:H3"/>
    <mergeCell ref="B4:H4"/>
    <mergeCell ref="B5:H5"/>
    <mergeCell ref="B7:H7"/>
    <mergeCell ref="B6:H6"/>
  </mergeCells>
  <printOptions horizontalCentered="1"/>
  <pageMargins left="0.31496062992125984" right="0.19685039370078741" top="0.15748031496062992" bottom="0.19685039370078741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 Obj Gasto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Carol</cp:lastModifiedBy>
  <cp:lastPrinted>2022-05-12T16:20:03Z</cp:lastPrinted>
  <dcterms:created xsi:type="dcterms:W3CDTF">2014-04-29T22:03:03Z</dcterms:created>
  <dcterms:modified xsi:type="dcterms:W3CDTF">2022-05-12T16:20:09Z</dcterms:modified>
</cp:coreProperties>
</file>