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xr:revisionPtr revIDLastSave="0" documentId="13_ncr:1_{88049828-8B88-4D09-A5D7-D5AB5092CD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las Obj Gasto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8" i="20" l="1"/>
  <c r="F62" i="20" l="1"/>
  <c r="F20" i="20"/>
  <c r="E74" i="20"/>
  <c r="E73" i="20"/>
  <c r="E72" i="20"/>
  <c r="E71" i="20"/>
  <c r="E70" i="20"/>
  <c r="E69" i="20"/>
  <c r="E67" i="20"/>
  <c r="E66" i="20"/>
  <c r="E65" i="20"/>
  <c r="E63" i="20"/>
  <c r="E61" i="20"/>
  <c r="E60" i="20"/>
  <c r="E59" i="20"/>
  <c r="E57" i="20"/>
  <c r="E56" i="20"/>
  <c r="E55" i="20"/>
  <c r="E54" i="20"/>
  <c r="E53" i="20"/>
  <c r="E52" i="20"/>
  <c r="E51" i="20"/>
  <c r="E50" i="20"/>
  <c r="E48" i="20"/>
  <c r="E47" i="20"/>
  <c r="E46" i="20"/>
  <c r="E45" i="20"/>
  <c r="E44" i="20"/>
  <c r="E43" i="20"/>
  <c r="E42" i="20"/>
  <c r="E41" i="20"/>
  <c r="E39" i="20"/>
  <c r="E38" i="20"/>
  <c r="E37" i="20"/>
  <c r="E36" i="20"/>
  <c r="E35" i="20"/>
  <c r="E34" i="20"/>
  <c r="E33" i="20"/>
  <c r="E32" i="20"/>
  <c r="E31" i="20"/>
  <c r="E29" i="20"/>
  <c r="E28" i="20"/>
  <c r="E27" i="20"/>
  <c r="E26" i="20"/>
  <c r="E25" i="20"/>
  <c r="E24" i="20"/>
  <c r="E23" i="20"/>
  <c r="E22" i="20"/>
  <c r="E21" i="20"/>
  <c r="E19" i="20"/>
  <c r="E18" i="20"/>
  <c r="E17" i="20"/>
  <c r="E16" i="20"/>
  <c r="E15" i="20"/>
  <c r="E14" i="20"/>
  <c r="E13" i="20"/>
  <c r="C58" i="20"/>
  <c r="C20" i="20"/>
  <c r="H74" i="20" l="1"/>
  <c r="H73" i="20"/>
  <c r="H72" i="20"/>
  <c r="H71" i="20"/>
  <c r="H70" i="20"/>
  <c r="H69" i="20"/>
  <c r="H67" i="20"/>
  <c r="H66" i="20"/>
  <c r="H65" i="20"/>
  <c r="H63" i="20"/>
  <c r="H61" i="20"/>
  <c r="H60" i="20"/>
  <c r="H59" i="20"/>
  <c r="H57" i="20"/>
  <c r="H56" i="20"/>
  <c r="H55" i="20"/>
  <c r="H54" i="20"/>
  <c r="H53" i="20"/>
  <c r="H52" i="20"/>
  <c r="H51" i="20"/>
  <c r="H50" i="20"/>
  <c r="H48" i="20"/>
  <c r="H47" i="20"/>
  <c r="H46" i="20"/>
  <c r="H45" i="20"/>
  <c r="H44" i="20"/>
  <c r="H43" i="20"/>
  <c r="H42" i="20"/>
  <c r="H41" i="20"/>
  <c r="H39" i="20"/>
  <c r="H38" i="20"/>
  <c r="H37" i="20"/>
  <c r="H36" i="20"/>
  <c r="H35" i="20"/>
  <c r="H34" i="20"/>
  <c r="H33" i="20"/>
  <c r="H32" i="20"/>
  <c r="H31" i="20"/>
  <c r="H29" i="20"/>
  <c r="H28" i="20"/>
  <c r="H27" i="20"/>
  <c r="H26" i="20"/>
  <c r="H25" i="20"/>
  <c r="H24" i="20"/>
  <c r="H23" i="20"/>
  <c r="H22" i="20"/>
  <c r="H21" i="20"/>
  <c r="H19" i="20"/>
  <c r="H18" i="20"/>
  <c r="H17" i="20"/>
  <c r="H16" i="20"/>
  <c r="H15" i="20"/>
  <c r="H14" i="20"/>
  <c r="H13" i="20"/>
  <c r="H58" i="20" l="1"/>
  <c r="H40" i="20"/>
  <c r="H12" i="20"/>
  <c r="H68" i="20"/>
  <c r="F68" i="20"/>
  <c r="C12" i="20" l="1"/>
  <c r="D12" i="20"/>
  <c r="F12" i="20"/>
  <c r="G12" i="20"/>
  <c r="E12" i="20"/>
  <c r="D20" i="20"/>
  <c r="E20" i="20"/>
  <c r="G20" i="20"/>
  <c r="H20" i="20"/>
  <c r="C30" i="20"/>
  <c r="D30" i="20"/>
  <c r="E30" i="20"/>
  <c r="F30" i="20"/>
  <c r="G30" i="20"/>
  <c r="H30" i="20"/>
  <c r="C40" i="20"/>
  <c r="D40" i="20"/>
  <c r="E40" i="20"/>
  <c r="F40" i="20"/>
  <c r="G40" i="20"/>
  <c r="C49" i="20"/>
  <c r="D49" i="20"/>
  <c r="E49" i="20"/>
  <c r="F49" i="20"/>
  <c r="G49" i="20"/>
  <c r="D58" i="20"/>
  <c r="E58" i="20"/>
  <c r="F58" i="20"/>
  <c r="G58" i="20"/>
  <c r="C62" i="20"/>
  <c r="D62" i="20"/>
  <c r="E62" i="20"/>
  <c r="G62" i="20"/>
  <c r="H62" i="20"/>
  <c r="C64" i="20"/>
  <c r="D64" i="20"/>
  <c r="E64" i="20"/>
  <c r="F64" i="20"/>
  <c r="G64" i="20"/>
  <c r="H64" i="20"/>
  <c r="C68" i="20"/>
  <c r="D68" i="20"/>
  <c r="E68" i="20"/>
  <c r="H49" i="20" l="1"/>
  <c r="C75" i="20"/>
  <c r="H75" i="20" l="1"/>
  <c r="G75" i="20"/>
  <c r="E75" i="20"/>
  <c r="F75" i="20"/>
  <c r="D75" i="20"/>
</calcChain>
</file>

<file path=xl/sharedStrings.xml><?xml version="1.0" encoding="utf-8"?>
<sst xmlns="http://schemas.openxmlformats.org/spreadsheetml/2006/main" count="80" uniqueCount="80">
  <si>
    <t>Transferencias Internas y Asignaciones al Sector Público</t>
  </si>
  <si>
    <t>Subsidios y Subvenciones</t>
  </si>
  <si>
    <t>Ayudas Sociales</t>
  </si>
  <si>
    <t>Pensiones y Jubilaciones</t>
  </si>
  <si>
    <t>Donativos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</si>
  <si>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</si>
  <si>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</si>
  <si>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</si>
  <si>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</si>
  <si>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</si>
  <si>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</si>
  <si>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</si>
  <si>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Activos Intangibles</t>
  </si>
  <si>
    <t>Concepto</t>
  </si>
  <si>
    <t>(Miles de Pesos)</t>
  </si>
  <si>
    <t>Devengado</t>
  </si>
  <si>
    <t>Pagado</t>
  </si>
  <si>
    <t>Modificado</t>
  </si>
  <si>
    <t>Estado Analítico del Ejercicio del Presupuesto de Egresos del Sector Central</t>
  </si>
  <si>
    <t>Egresos</t>
  </si>
  <si>
    <t>Subejercicio</t>
  </si>
  <si>
    <t>Aprobado</t>
  </si>
  <si>
    <t>Ampliaciones/ (Reducciones)</t>
  </si>
  <si>
    <t>3 = (1 + 2 )</t>
  </si>
  <si>
    <t>6 = ( 3 - 4 )</t>
  </si>
  <si>
    <t>Clasificación por Objeto del Gasto (Capítulo y Concepto)</t>
  </si>
  <si>
    <t>SERVICIOS PERSONALES.</t>
  </si>
  <si>
    <t>Remuneraciones al Personal de Carácter Permanente</t>
  </si>
  <si>
    <t>Remueraciones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</si>
  <si>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</si>
  <si>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</si>
  <si>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</si>
  <si>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</si>
  <si>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</si>
  <si>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SUMINISTROS.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</si>
  <si>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</si>
  <si>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</si>
  <si>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</si>
  <si>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</si>
  <si>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</si>
  <si>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</si>
  <si>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</si>
  <si>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</si>
  <si>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 xml:space="preserve"> SERVICIOS GENERALES.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</si>
  <si>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</si>
  <si>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</si>
  <si>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</si>
  <si>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</si>
  <si>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</si>
  <si>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</si>
  <si>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</si>
  <si>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</si>
  <si>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</si>
  <si>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AYUDAS.</t>
  </si>
  <si>
    <t>Transferencias a Fideicomisos, Mandatos y Otros Análogos</t>
  </si>
  <si>
    <t>BIENES MUEBLES, INMUEBLES E INTANGIBLES.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</si>
  <si>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</si>
  <si>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</si>
  <si>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</si>
  <si>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</si>
  <si>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</si>
  <si>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INVERSION PÚBLICA.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</si>
  <si>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</si>
  <si>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</si>
  <si>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</si>
  <si>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</si>
  <si>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en Fideicomisos, Mandatos y Otros Análogos</t>
  </si>
  <si>
    <t>PARTICIPACIONES Y APORTACIONES.</t>
  </si>
  <si>
    <t>DEUDA PÚBLICA.</t>
  </si>
  <si>
    <t>Amortización de la Deuda Pública</t>
  </si>
  <si>
    <t>Costo de Coberturas</t>
  </si>
  <si>
    <t>Adeudos de Ejercicios Fiscales Anteriores (ADEFAS)</t>
  </si>
  <si>
    <t>Totales</t>
  </si>
  <si>
    <t>Transferencias al resto del Sector Público</t>
  </si>
  <si>
    <t>Equipo de Defensa y Seguridad</t>
  </si>
  <si>
    <t>Bienes Inmuebles</t>
  </si>
  <si>
    <t>Herramientas, Refacciones y Accesorios Menores</t>
  </si>
  <si>
    <t>Sector Central del Poder Ejecutivo del Estado Libre y Soberano de México</t>
  </si>
  <si>
    <t>Del 1 de enero al 31 de marzo de 2023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</si>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</sst>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General_)"/>
    <numFmt numFmtId="166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2" fillId="0" borderId="0"/>
    <xf numFmtId="0" fontId="2" fillId="0" borderId="0"/>
  </cellStyleXfs>
  <cellXfs count="40">
    <xf numFmtId="0" fontId="0" fillId="0" borderId="0" xfId="0"/>
    <xf numFmtId="166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/>
    <xf numFmtId="164" fontId="4" fillId="0" borderId="0" xfId="0" applyNumberFormat="1" applyFont="1"/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0" applyFont="1"/>
    <xf numFmtId="0" fontId="4" fillId="0" borderId="0" xfId="0" applyFont="1" applyFill="1"/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3" xfId="1" applyNumberFormat="1" applyFont="1" applyFill="1" applyBorder="1" applyAlignment="1" applyProtection="1">
      <alignment horizontal="center" vertical="center" wrapText="1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12" xfId="1" applyNumberFormat="1" applyFont="1" applyFill="1" applyBorder="1" applyAlignment="1" applyProtection="1">
      <alignment horizontal="center" vertical="center"/>
    </xf>
    <xf numFmtId="37" fontId="3" fillId="0" borderId="12" xfId="1" applyNumberFormat="1" applyFont="1" applyFill="1" applyBorder="1" applyAlignment="1" applyProtection="1">
      <alignment horizont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37" fontId="3" fillId="0" borderId="13" xfId="1" applyNumberFormat="1" applyFont="1" applyFill="1" applyBorder="1" applyAlignment="1" applyProtection="1">
      <alignment horizontal="center"/>
    </xf>
    <xf numFmtId="0" fontId="3" fillId="0" borderId="1" xfId="0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0" fontId="4" fillId="0" borderId="4" xfId="0" applyFont="1" applyBorder="1"/>
    <xf numFmtId="164" fontId="4" fillId="0" borderId="0" xfId="0" applyNumberFormat="1" applyFont="1" applyBorder="1"/>
    <xf numFmtId="164" fontId="4" fillId="0" borderId="5" xfId="0" applyNumberFormat="1" applyFont="1" applyBorder="1"/>
    <xf numFmtId="0" fontId="3" fillId="0" borderId="4" xfId="0" applyFont="1" applyFill="1" applyBorder="1"/>
    <xf numFmtId="164" fontId="3" fillId="0" borderId="0" xfId="0" applyNumberFormat="1" applyFont="1" applyBorder="1"/>
    <xf numFmtId="164" fontId="3" fillId="0" borderId="5" xfId="0" applyNumberFormat="1" applyFont="1" applyBorder="1"/>
    <xf numFmtId="164" fontId="4" fillId="0" borderId="0" xfId="0" applyNumberFormat="1" applyFont="1" applyFill="1"/>
    <xf numFmtId="0" fontId="4" fillId="0" borderId="4" xfId="0" applyFont="1" applyFill="1" applyBorder="1"/>
    <xf numFmtId="164" fontId="3" fillId="0" borderId="0" xfId="0" applyNumberFormat="1" applyFont="1" applyFill="1"/>
    <xf numFmtId="164" fontId="4" fillId="0" borderId="0" xfId="0" applyNumberFormat="1" applyFont="1" applyFill="1" applyBorder="1"/>
    <xf numFmtId="164" fontId="3" fillId="0" borderId="0" xfId="0" applyNumberFormat="1" applyFont="1" applyFill="1" applyBorder="1"/>
    <xf numFmtId="164" fontId="3" fillId="0" borderId="5" xfId="0" applyNumberFormat="1" applyFont="1" applyFill="1" applyBorder="1"/>
    <xf numFmtId="0" fontId="3" fillId="0" borderId="6" xfId="0" applyFont="1" applyFill="1" applyBorder="1" applyAlignment="1">
      <alignment horizontal="justify" vertical="center" wrapText="1"/>
    </xf>
    <xf numFmtId="164" fontId="3" fillId="0" borderId="7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0" fontId="4" fillId="0" borderId="0" xfId="0" applyFont="1" applyBorder="1"/>
    <xf numFmtId="4" fontId="4" fillId="0" borderId="0" xfId="0" applyNumberFormat="1" applyFont="1" applyFill="1" applyBorder="1"/>
    <xf numFmtId="4" fontId="4" fillId="0" borderId="0" xfId="0" applyNumberFormat="1" applyFont="1"/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81"/>
  <sheetViews>
    <sheetView showGridLines="0" tabSelected="1" zoomScale="85" zoomScaleNormal="85" workbookViewId="0"/>
  </sheetViews>
  <sheetFormatPr baseColWidth="10" defaultRowHeight="12" x14ac:dyDescent="0.2"/>
  <cols>
    <col min="1" max="1" width="5" style="2" customWidth="1"/>
    <col min="2" max="2" width="50.5703125" style="2" customWidth="1"/>
    <col min="3" max="3" width="17" style="2" bestFit="1" customWidth="1"/>
    <col min="4" max="4" width="15.85546875" style="2" bestFit="1" customWidth="1"/>
    <col min="5" max="5" width="17" style="2" bestFit="1" customWidth="1"/>
    <col min="6" max="6" width="18.42578125" style="2" customWidth="1"/>
    <col min="7" max="7" width="19.7109375" style="2" customWidth="1"/>
    <col min="8" max="8" width="19.85546875" style="2" customWidth="1"/>
    <col min="9" max="9" width="3.140625" style="2" customWidth="1"/>
    <col min="10" max="10" width="19.7109375" style="2" customWidth="1"/>
    <col min="11" max="11" width="16" style="3" customWidth="1"/>
    <col min="12" max="12" width="11.85546875" style="2" bestFit="1" customWidth="1"/>
    <col min="13" max="16384" width="11.42578125" style="2"/>
  </cols>
  <sheetData>
    <row r="2" spans="2:9" x14ac:dyDescent="0.2">
      <c r="B2" s="1" t="s">
        <v>77</v>
      </c>
      <c r="C2" s="1"/>
      <c r="D2" s="1"/>
      <c r="E2" s="1"/>
      <c r="F2" s="1"/>
      <c r="G2" s="1"/>
      <c r="H2" s="1"/>
      <c r="I2" s="1"/>
    </row>
    <row r="3" spans="2:9" x14ac:dyDescent="0.2">
      <c r="B3" s="4" t="s">
        <v>18</v>
      </c>
      <c r="C3" s="4"/>
      <c r="D3" s="4"/>
      <c r="E3" s="4"/>
      <c r="F3" s="4"/>
      <c r="G3" s="4"/>
      <c r="H3" s="4"/>
    </row>
    <row r="4" spans="2:9" x14ac:dyDescent="0.2">
      <c r="B4" s="5" t="s">
        <v>25</v>
      </c>
      <c r="C4" s="5"/>
      <c r="D4" s="5"/>
      <c r="E4" s="5"/>
      <c r="F4" s="5"/>
      <c r="G4" s="5"/>
      <c r="H4" s="5"/>
    </row>
    <row r="5" spans="2:9" x14ac:dyDescent="0.2">
      <c r="B5" s="5" t="s">
        <v>78</v>
      </c>
      <c r="C5" s="5"/>
      <c r="D5" s="5"/>
      <c r="E5" s="5"/>
      <c r="F5" s="5"/>
      <c r="G5" s="5"/>
      <c r="H5" s="5"/>
    </row>
    <row r="6" spans="2:9" s="7" customFormat="1" ht="12.75" customHeight="1" x14ac:dyDescent="0.2">
      <c r="B6" s="6" t="s">
        <v>79</v>
      </c>
      <c r="C6" s="6"/>
      <c r="D6" s="6"/>
      <c r="E6" s="6"/>
      <c r="F6" s="6"/>
      <c r="G6" s="6"/>
      <c r="H6" s="6"/>
    </row>
    <row r="7" spans="2:9" x14ac:dyDescent="0.2">
      <c r="B7" s="5" t="s">
        <v>14</v>
      </c>
      <c r="C7" s="5"/>
      <c r="D7" s="5"/>
      <c r="E7" s="5"/>
      <c r="F7" s="5"/>
      <c r="G7" s="5"/>
      <c r="H7" s="5"/>
    </row>
    <row r="8" spans="2:9" ht="12.75" thickBot="1" x14ac:dyDescent="0.25">
      <c r="B8" s="8"/>
      <c r="C8" s="8"/>
      <c r="D8" s="8"/>
      <c r="E8" s="8"/>
      <c r="F8" s="8"/>
      <c r="G8" s="8"/>
      <c r="H8" s="8"/>
    </row>
    <row r="9" spans="2:9" ht="12.75" thickBot="1" x14ac:dyDescent="0.25">
      <c r="B9" s="9" t="s">
        <v>13</v>
      </c>
      <c r="C9" s="10" t="s">
        <v>19</v>
      </c>
      <c r="D9" s="11"/>
      <c r="E9" s="11"/>
      <c r="F9" s="11"/>
      <c r="G9" s="12"/>
      <c r="H9" s="13" t="s">
        <v>20</v>
      </c>
    </row>
    <row r="10" spans="2:9" ht="24.75" thickBot="1" x14ac:dyDescent="0.25">
      <c r="B10" s="14"/>
      <c r="C10" s="15" t="s">
        <v>21</v>
      </c>
      <c r="D10" s="16" t="s">
        <v>22</v>
      </c>
      <c r="E10" s="15" t="s">
        <v>17</v>
      </c>
      <c r="F10" s="15" t="s">
        <v>15</v>
      </c>
      <c r="G10" s="15" t="s">
        <v>16</v>
      </c>
      <c r="H10" s="17"/>
    </row>
    <row r="11" spans="2:9" ht="12.75" thickBot="1" x14ac:dyDescent="0.25">
      <c r="B11" s="14"/>
      <c r="C11" s="18">
        <v>1</v>
      </c>
      <c r="D11" s="18">
        <v>2</v>
      </c>
      <c r="E11" s="18" t="s">
        <v>23</v>
      </c>
      <c r="F11" s="18">
        <v>4</v>
      </c>
      <c r="G11" s="18">
        <v>5</v>
      </c>
      <c r="H11" s="18" t="s">
        <v>24</v>
      </c>
    </row>
    <row r="12" spans="2:9" x14ac:dyDescent="0.2">
      <c r="B12" s="19" t="s">
        <v>26</v>
      </c>
      <c r="C12" s="20">
        <f t="shared" ref="C12:G12" si="0">SUM(C13:C19)</f>
        <v>74987851.629999995</v>
      </c>
      <c r="D12" s="20">
        <f t="shared" si="0"/>
        <v>0</v>
      </c>
      <c r="E12" s="20">
        <f t="shared" si="0"/>
        <v>74987851.629999995</v>
      </c>
      <c r="F12" s="20">
        <f t="shared" si="0"/>
        <v>16904836.829100002</v>
      </c>
      <c r="G12" s="20">
        <f t="shared" si="0"/>
        <v>16904836.829100002</v>
      </c>
      <c r="H12" s="21">
        <f>SUM(H13:H19)</f>
        <v>58083014.800899997</v>
      </c>
    </row>
    <row r="13" spans="2:9" x14ac:dyDescent="0.2">
      <c r="B13" s="22" t="s">
        <v>27</v>
      </c>
      <c r="C13" s="23">
        <v>29989909.702</v>
      </c>
      <c r="D13" s="23">
        <v>0</v>
      </c>
      <c r="E13" s="23">
        <f>C13+D13</f>
        <v>29989909.702</v>
      </c>
      <c r="F13" s="23">
        <v>6747737.9952100003</v>
      </c>
      <c r="G13" s="23">
        <v>6747737.9952100003</v>
      </c>
      <c r="H13" s="24">
        <f>+E13-F13</f>
        <v>23242171.70679</v>
      </c>
    </row>
    <row r="14" spans="2:9" x14ac:dyDescent="0.2">
      <c r="B14" s="22" t="s">
        <v>28</v>
      </c>
      <c r="C14" s="23">
        <v>1607286.1159999999</v>
      </c>
      <c r="D14" s="23">
        <v>0</v>
      </c>
      <c r="E14" s="23">
        <f t="shared" ref="E14:E56" si="1">C14+D14</f>
        <v>1607286.1159999999</v>
      </c>
      <c r="F14" s="23">
        <v>228763.30309999999</v>
      </c>
      <c r="G14" s="23">
        <v>228763.30309999999</v>
      </c>
      <c r="H14" s="24">
        <f t="shared" ref="H14:H19" si="2">+E14-F14</f>
        <v>1378522.8129</v>
      </c>
    </row>
    <row r="15" spans="2:9" x14ac:dyDescent="0.2">
      <c r="B15" s="22" t="s">
        <v>29</v>
      </c>
      <c r="C15" s="23">
        <v>21229540.120999999</v>
      </c>
      <c r="D15" s="23">
        <v>0</v>
      </c>
      <c r="E15" s="23">
        <f t="shared" si="1"/>
        <v>21229540.120999999</v>
      </c>
      <c r="F15" s="23">
        <v>6354965.7316000005</v>
      </c>
      <c r="G15" s="23">
        <v>6354965.7316000005</v>
      </c>
      <c r="H15" s="24">
        <f t="shared" si="2"/>
        <v>14874574.389399998</v>
      </c>
    </row>
    <row r="16" spans="2:9" x14ac:dyDescent="0.2">
      <c r="B16" s="22" t="s">
        <v>30</v>
      </c>
      <c r="C16" s="23">
        <v>10635648.630000001</v>
      </c>
      <c r="D16" s="23">
        <v>0</v>
      </c>
      <c r="E16" s="23">
        <f t="shared" si="1"/>
        <v>10635648.630000001</v>
      </c>
      <c r="F16" s="23">
        <v>2325241.39017</v>
      </c>
      <c r="G16" s="23">
        <v>2325241.39017</v>
      </c>
      <c r="H16" s="24">
        <f t="shared" si="2"/>
        <v>8310407.2398300003</v>
      </c>
    </row>
    <row r="17" spans="2:12" x14ac:dyDescent="0.2">
      <c r="B17" s="22" t="s">
        <v>31</v>
      </c>
      <c r="C17" s="23">
        <v>11216535.913000001</v>
      </c>
      <c r="D17" s="23">
        <v>0</v>
      </c>
      <c r="E17" s="23">
        <f t="shared" si="1"/>
        <v>11216535.913000001</v>
      </c>
      <c r="F17" s="23">
        <v>1168729.97398</v>
      </c>
      <c r="G17" s="23">
        <v>1168729.97398</v>
      </c>
      <c r="H17" s="24">
        <f t="shared" si="2"/>
        <v>10047805.93902</v>
      </c>
    </row>
    <row r="18" spans="2:12" x14ac:dyDescent="0.2">
      <c r="B18" s="22" t="s">
        <v>32</v>
      </c>
      <c r="C18" s="23">
        <v>0</v>
      </c>
      <c r="D18" s="23">
        <v>0</v>
      </c>
      <c r="E18" s="23">
        <f t="shared" si="1"/>
        <v>0</v>
      </c>
      <c r="F18" s="23">
        <v>0</v>
      </c>
      <c r="G18" s="23">
        <v>0</v>
      </c>
      <c r="H18" s="24">
        <f t="shared" si="2"/>
        <v>0</v>
      </c>
    </row>
    <row r="19" spans="2:12" x14ac:dyDescent="0.2">
      <c r="B19" s="22" t="s">
        <v>33</v>
      </c>
      <c r="C19" s="23">
        <v>308931.14799999999</v>
      </c>
      <c r="D19" s="23">
        <v>0</v>
      </c>
      <c r="E19" s="23">
        <f t="shared" si="1"/>
        <v>308931.14799999999</v>
      </c>
      <c r="F19" s="23">
        <v>79398.435040000011</v>
      </c>
      <c r="G19" s="23">
        <v>79398.435040000011</v>
      </c>
      <c r="H19" s="24">
        <f t="shared" si="2"/>
        <v>229532.71295999998</v>
      </c>
    </row>
    <row r="20" spans="2:12" s="8" customFormat="1" x14ac:dyDescent="0.2">
      <c r="B20" s="25" t="s">
        <v>34</v>
      </c>
      <c r="C20" s="26">
        <f>SUM(C21:C29)</f>
        <v>2683737.4390000002</v>
      </c>
      <c r="D20" s="26">
        <f t="shared" ref="D20:H20" si="3">SUM(D21:D29)</f>
        <v>0</v>
      </c>
      <c r="E20" s="26">
        <f t="shared" si="3"/>
        <v>2683737.4390000002</v>
      </c>
      <c r="F20" s="26">
        <f>SUM(F21:F29)</f>
        <v>337969.91370000003</v>
      </c>
      <c r="G20" s="26">
        <f t="shared" si="3"/>
        <v>334888.27068000002</v>
      </c>
      <c r="H20" s="27">
        <f t="shared" si="3"/>
        <v>2345767.5252999999</v>
      </c>
      <c r="J20" s="28"/>
      <c r="K20" s="28"/>
    </row>
    <row r="21" spans="2:12" s="8" customFormat="1" x14ac:dyDescent="0.2">
      <c r="B21" s="29" t="s">
        <v>35</v>
      </c>
      <c r="C21" s="23">
        <v>376744.29300000001</v>
      </c>
      <c r="D21" s="23">
        <v>0</v>
      </c>
      <c r="E21" s="23">
        <f t="shared" si="1"/>
        <v>376744.29300000001</v>
      </c>
      <c r="F21" s="23">
        <v>16088.82152</v>
      </c>
      <c r="G21" s="23">
        <v>14753.54435</v>
      </c>
      <c r="H21" s="24">
        <f t="shared" ref="H21:H29" si="4">+E21-F21</f>
        <v>360655.47148000001</v>
      </c>
      <c r="K21" s="28"/>
    </row>
    <row r="22" spans="2:12" s="8" customFormat="1" x14ac:dyDescent="0.2">
      <c r="B22" s="29" t="s">
        <v>36</v>
      </c>
      <c r="C22" s="23">
        <v>1513258.2620000001</v>
      </c>
      <c r="D22" s="23">
        <v>0</v>
      </c>
      <c r="E22" s="23">
        <f t="shared" si="1"/>
        <v>1513258.2620000001</v>
      </c>
      <c r="F22" s="23">
        <v>214460.78354</v>
      </c>
      <c r="G22" s="23">
        <v>214183.92562999998</v>
      </c>
      <c r="H22" s="24">
        <f t="shared" si="4"/>
        <v>1298797.4784600001</v>
      </c>
      <c r="K22" s="28"/>
    </row>
    <row r="23" spans="2:12" s="8" customFormat="1" x14ac:dyDescent="0.2">
      <c r="B23" s="29" t="s">
        <v>37</v>
      </c>
      <c r="C23" s="23">
        <v>226.92099999999999</v>
      </c>
      <c r="D23" s="23">
        <v>0</v>
      </c>
      <c r="E23" s="23">
        <f t="shared" si="1"/>
        <v>226.92099999999999</v>
      </c>
      <c r="F23" s="23">
        <v>46.4</v>
      </c>
      <c r="G23" s="23">
        <v>46.4</v>
      </c>
      <c r="H23" s="24">
        <f t="shared" si="4"/>
        <v>180.52099999999999</v>
      </c>
      <c r="K23" s="28"/>
    </row>
    <row r="24" spans="2:12" s="8" customFormat="1" x14ac:dyDescent="0.2">
      <c r="B24" s="29" t="s">
        <v>38</v>
      </c>
      <c r="C24" s="23">
        <v>68609.398000000001</v>
      </c>
      <c r="D24" s="23">
        <v>0</v>
      </c>
      <c r="E24" s="23">
        <f t="shared" si="1"/>
        <v>68609.398000000001</v>
      </c>
      <c r="F24" s="23">
        <v>8643.9235700000008</v>
      </c>
      <c r="G24" s="23">
        <v>8613.668529999999</v>
      </c>
      <c r="H24" s="24">
        <f t="shared" si="4"/>
        <v>59965.474430000002</v>
      </c>
      <c r="K24" s="28"/>
    </row>
    <row r="25" spans="2:12" s="8" customFormat="1" x14ac:dyDescent="0.2">
      <c r="B25" s="29" t="s">
        <v>39</v>
      </c>
      <c r="C25" s="23">
        <v>41288.826000000001</v>
      </c>
      <c r="D25" s="23">
        <v>0</v>
      </c>
      <c r="E25" s="23">
        <f t="shared" si="1"/>
        <v>41288.826000000001</v>
      </c>
      <c r="F25" s="23">
        <v>1390.74074</v>
      </c>
      <c r="G25" s="23">
        <v>1349.8650400000001</v>
      </c>
      <c r="H25" s="24">
        <f t="shared" si="4"/>
        <v>39898.08526</v>
      </c>
      <c r="K25" s="28"/>
    </row>
    <row r="26" spans="2:12" s="8" customFormat="1" x14ac:dyDescent="0.2">
      <c r="B26" s="29" t="s">
        <v>40</v>
      </c>
      <c r="C26" s="23">
        <v>476860.20899999997</v>
      </c>
      <c r="D26" s="23">
        <v>0</v>
      </c>
      <c r="E26" s="23">
        <f t="shared" si="1"/>
        <v>476860.20899999997</v>
      </c>
      <c r="F26" s="23">
        <v>89911.899909999993</v>
      </c>
      <c r="G26" s="23">
        <v>88556.165999999997</v>
      </c>
      <c r="H26" s="24">
        <f t="shared" si="4"/>
        <v>386948.30909</v>
      </c>
      <c r="K26" s="28"/>
    </row>
    <row r="27" spans="2:12" s="8" customFormat="1" x14ac:dyDescent="0.2">
      <c r="B27" s="29" t="s">
        <v>41</v>
      </c>
      <c r="C27" s="23">
        <v>115774.69500000001</v>
      </c>
      <c r="D27" s="23">
        <v>0</v>
      </c>
      <c r="E27" s="23">
        <f t="shared" si="1"/>
        <v>115774.69500000001</v>
      </c>
      <c r="F27" s="23">
        <v>3346.2207699999999</v>
      </c>
      <c r="G27" s="23">
        <v>3346.2207699999999</v>
      </c>
      <c r="H27" s="24">
        <f t="shared" si="4"/>
        <v>112428.47423000001</v>
      </c>
      <c r="K27" s="28"/>
    </row>
    <row r="28" spans="2:12" s="8" customFormat="1" x14ac:dyDescent="0.2">
      <c r="B28" s="29" t="s">
        <v>42</v>
      </c>
      <c r="C28" s="23">
        <v>45214.311000000002</v>
      </c>
      <c r="D28" s="23">
        <v>0</v>
      </c>
      <c r="E28" s="23">
        <f t="shared" si="1"/>
        <v>45214.311000000002</v>
      </c>
      <c r="F28" s="23">
        <v>0</v>
      </c>
      <c r="G28" s="23">
        <v>0</v>
      </c>
      <c r="H28" s="24">
        <f t="shared" si="4"/>
        <v>45214.311000000002</v>
      </c>
      <c r="K28" s="28"/>
    </row>
    <row r="29" spans="2:12" s="8" customFormat="1" x14ac:dyDescent="0.2">
      <c r="B29" s="29" t="s">
        <v>76</v>
      </c>
      <c r="C29" s="23">
        <v>45760.523999999998</v>
      </c>
      <c r="D29" s="23">
        <v>0</v>
      </c>
      <c r="E29" s="23">
        <f t="shared" si="1"/>
        <v>45760.523999999998</v>
      </c>
      <c r="F29" s="23">
        <v>4081.12365</v>
      </c>
      <c r="G29" s="23">
        <v>4038.48036</v>
      </c>
      <c r="H29" s="24">
        <f t="shared" si="4"/>
        <v>41679.400349999996</v>
      </c>
      <c r="K29" s="28"/>
    </row>
    <row r="30" spans="2:12" s="8" customFormat="1" x14ac:dyDescent="0.2">
      <c r="B30" s="25" t="s">
        <v>43</v>
      </c>
      <c r="C30" s="26">
        <f>SUM(C31:C39)</f>
        <v>12307259.307</v>
      </c>
      <c r="D30" s="26">
        <f t="shared" ref="D30:H30" si="5">SUM(D31:D39)</f>
        <v>0</v>
      </c>
      <c r="E30" s="26">
        <f t="shared" si="5"/>
        <v>12307259.307</v>
      </c>
      <c r="F30" s="26">
        <f t="shared" si="5"/>
        <v>3308532.3059200002</v>
      </c>
      <c r="G30" s="26">
        <f t="shared" si="5"/>
        <v>3292218.8730000001</v>
      </c>
      <c r="H30" s="27">
        <f t="shared" si="5"/>
        <v>8998727.0010799989</v>
      </c>
      <c r="J30" s="28"/>
      <c r="K30" s="28"/>
      <c r="L30" s="28"/>
    </row>
    <row r="31" spans="2:12" s="8" customFormat="1" x14ac:dyDescent="0.2">
      <c r="B31" s="29" t="s">
        <v>44</v>
      </c>
      <c r="C31" s="23">
        <v>830063.51399999997</v>
      </c>
      <c r="D31" s="23">
        <v>0</v>
      </c>
      <c r="E31" s="23">
        <f t="shared" si="1"/>
        <v>830063.51399999997</v>
      </c>
      <c r="F31" s="23">
        <v>118045.11975</v>
      </c>
      <c r="G31" s="23">
        <v>116333.81468000001</v>
      </c>
      <c r="H31" s="24">
        <f t="shared" ref="H31:H39" si="6">+E31-F31</f>
        <v>712018.39425000001</v>
      </c>
      <c r="K31" s="28"/>
    </row>
    <row r="32" spans="2:12" s="8" customFormat="1" x14ac:dyDescent="0.2">
      <c r="B32" s="29" t="s">
        <v>45</v>
      </c>
      <c r="C32" s="23">
        <v>1527974.3370000001</v>
      </c>
      <c r="D32" s="23">
        <v>0</v>
      </c>
      <c r="E32" s="23">
        <f t="shared" si="1"/>
        <v>1527974.3370000001</v>
      </c>
      <c r="F32" s="23">
        <v>199803.35433999999</v>
      </c>
      <c r="G32" s="23">
        <v>196643.2653</v>
      </c>
      <c r="H32" s="24">
        <f t="shared" si="6"/>
        <v>1328170.98266</v>
      </c>
      <c r="K32" s="28"/>
    </row>
    <row r="33" spans="2:11" s="8" customFormat="1" x14ac:dyDescent="0.2">
      <c r="B33" s="29" t="s">
        <v>46</v>
      </c>
      <c r="C33" s="23">
        <v>1951828.54</v>
      </c>
      <c r="D33" s="23">
        <v>0</v>
      </c>
      <c r="E33" s="23">
        <f t="shared" si="1"/>
        <v>1951828.54</v>
      </c>
      <c r="F33" s="23">
        <v>379092.17569999996</v>
      </c>
      <c r="G33" s="23">
        <v>372334.80952000001</v>
      </c>
      <c r="H33" s="24">
        <f t="shared" si="6"/>
        <v>1572736.3643</v>
      </c>
      <c r="K33" s="28"/>
    </row>
    <row r="34" spans="2:11" s="8" customFormat="1" x14ac:dyDescent="0.2">
      <c r="B34" s="29" t="s">
        <v>47</v>
      </c>
      <c r="C34" s="23">
        <v>849901.83499999996</v>
      </c>
      <c r="D34" s="23">
        <v>0</v>
      </c>
      <c r="E34" s="23">
        <f t="shared" si="1"/>
        <v>849901.83499999996</v>
      </c>
      <c r="F34" s="23">
        <v>118463.77059999999</v>
      </c>
      <c r="G34" s="23">
        <v>118434.45779</v>
      </c>
      <c r="H34" s="24">
        <f t="shared" si="6"/>
        <v>731438.06440000003</v>
      </c>
      <c r="K34" s="28"/>
    </row>
    <row r="35" spans="2:11" s="8" customFormat="1" x14ac:dyDescent="0.2">
      <c r="B35" s="29" t="s">
        <v>48</v>
      </c>
      <c r="C35" s="23">
        <v>1317647.091</v>
      </c>
      <c r="D35" s="23">
        <v>0</v>
      </c>
      <c r="E35" s="23">
        <f t="shared" si="1"/>
        <v>1317647.091</v>
      </c>
      <c r="F35" s="23">
        <v>371937.28185999999</v>
      </c>
      <c r="G35" s="23">
        <v>367520.23327999999</v>
      </c>
      <c r="H35" s="24">
        <f t="shared" si="6"/>
        <v>945709.80914000003</v>
      </c>
      <c r="K35" s="28"/>
    </row>
    <row r="36" spans="2:11" s="8" customFormat="1" x14ac:dyDescent="0.2">
      <c r="B36" s="29" t="s">
        <v>49</v>
      </c>
      <c r="C36" s="23">
        <v>361577.88299999997</v>
      </c>
      <c r="D36" s="23">
        <v>0</v>
      </c>
      <c r="E36" s="23">
        <f t="shared" si="1"/>
        <v>361577.88299999997</v>
      </c>
      <c r="F36" s="23">
        <v>348.71215999999998</v>
      </c>
      <c r="G36" s="23">
        <v>348.71215999999998</v>
      </c>
      <c r="H36" s="24">
        <f t="shared" si="6"/>
        <v>361229.17083999998</v>
      </c>
      <c r="K36" s="28"/>
    </row>
    <row r="37" spans="2:11" s="8" customFormat="1" x14ac:dyDescent="0.2">
      <c r="B37" s="29" t="s">
        <v>50</v>
      </c>
      <c r="C37" s="23">
        <v>44472.571000000004</v>
      </c>
      <c r="D37" s="23">
        <v>0</v>
      </c>
      <c r="E37" s="23">
        <f t="shared" si="1"/>
        <v>44472.571000000004</v>
      </c>
      <c r="F37" s="23">
        <v>4708.6052900000004</v>
      </c>
      <c r="G37" s="23">
        <v>4550.8647000000001</v>
      </c>
      <c r="H37" s="24">
        <f t="shared" si="6"/>
        <v>39763.965710000004</v>
      </c>
      <c r="K37" s="28"/>
    </row>
    <row r="38" spans="2:11" s="8" customFormat="1" x14ac:dyDescent="0.2">
      <c r="B38" s="29" t="s">
        <v>51</v>
      </c>
      <c r="C38" s="23">
        <v>199536.177</v>
      </c>
      <c r="D38" s="23">
        <v>0</v>
      </c>
      <c r="E38" s="23">
        <f t="shared" si="1"/>
        <v>199536.177</v>
      </c>
      <c r="F38" s="23">
        <v>54099.429729999996</v>
      </c>
      <c r="G38" s="23">
        <v>54099.429729999996</v>
      </c>
      <c r="H38" s="24">
        <f t="shared" si="6"/>
        <v>145436.74726999999</v>
      </c>
      <c r="K38" s="28"/>
    </row>
    <row r="39" spans="2:11" s="8" customFormat="1" x14ac:dyDescent="0.2">
      <c r="B39" s="29" t="s">
        <v>52</v>
      </c>
      <c r="C39" s="23">
        <v>5224257.3590000002</v>
      </c>
      <c r="D39" s="23">
        <v>0</v>
      </c>
      <c r="E39" s="23">
        <f t="shared" si="1"/>
        <v>5224257.3590000002</v>
      </c>
      <c r="F39" s="23">
        <v>2062033.8564899999</v>
      </c>
      <c r="G39" s="23">
        <v>2061953.28584</v>
      </c>
      <c r="H39" s="24">
        <f t="shared" si="6"/>
        <v>3162223.50251</v>
      </c>
      <c r="K39" s="28"/>
    </row>
    <row r="40" spans="2:11" s="8" customFormat="1" x14ac:dyDescent="0.2">
      <c r="B40" s="25" t="s">
        <v>53</v>
      </c>
      <c r="C40" s="26">
        <f>SUM(C41:C48)</f>
        <v>131082558.52399999</v>
      </c>
      <c r="D40" s="26">
        <f t="shared" ref="D40:G40" si="7">SUM(D41:D48)</f>
        <v>0</v>
      </c>
      <c r="E40" s="26">
        <f t="shared" si="7"/>
        <v>131082558.52399999</v>
      </c>
      <c r="F40" s="26">
        <f t="shared" si="7"/>
        <v>35430198.94557</v>
      </c>
      <c r="G40" s="26">
        <f t="shared" si="7"/>
        <v>34097747.118269995</v>
      </c>
      <c r="H40" s="27">
        <f>SUM(H41:H48)</f>
        <v>95652359.578429997</v>
      </c>
      <c r="J40" s="28"/>
      <c r="K40" s="28"/>
    </row>
    <row r="41" spans="2:11" s="8" customFormat="1" x14ac:dyDescent="0.2">
      <c r="B41" s="29" t="s">
        <v>0</v>
      </c>
      <c r="C41" s="23">
        <v>21254421.342999998</v>
      </c>
      <c r="D41" s="23">
        <v>0</v>
      </c>
      <c r="E41" s="23">
        <f t="shared" si="1"/>
        <v>21254421.342999998</v>
      </c>
      <c r="F41" s="23">
        <v>5607463.75648</v>
      </c>
      <c r="G41" s="23">
        <v>5607463.75648</v>
      </c>
      <c r="H41" s="24">
        <f t="shared" ref="H41:H48" si="8">+E41-F41</f>
        <v>15646957.586519998</v>
      </c>
      <c r="K41" s="28"/>
    </row>
    <row r="42" spans="2:11" s="8" customFormat="1" x14ac:dyDescent="0.2">
      <c r="B42" s="29" t="s">
        <v>73</v>
      </c>
      <c r="C42" s="23">
        <v>0</v>
      </c>
      <c r="D42" s="23">
        <v>0</v>
      </c>
      <c r="E42" s="23">
        <f t="shared" si="1"/>
        <v>0</v>
      </c>
      <c r="F42" s="23">
        <v>120904.59699999999</v>
      </c>
      <c r="G42" s="23">
        <v>120904.59699999999</v>
      </c>
      <c r="H42" s="24">
        <f t="shared" si="8"/>
        <v>-120904.59699999999</v>
      </c>
      <c r="K42" s="30"/>
    </row>
    <row r="43" spans="2:11" s="8" customFormat="1" x14ac:dyDescent="0.2">
      <c r="B43" s="29" t="s">
        <v>1</v>
      </c>
      <c r="C43" s="23">
        <v>6826950.6670000004</v>
      </c>
      <c r="D43" s="23">
        <v>0</v>
      </c>
      <c r="E43" s="23">
        <f t="shared" si="1"/>
        <v>6826950.6670000004</v>
      </c>
      <c r="F43" s="23">
        <v>5456135.3021099996</v>
      </c>
      <c r="G43" s="23">
        <v>5456135.3021099996</v>
      </c>
      <c r="H43" s="24">
        <f t="shared" si="8"/>
        <v>1370815.3648900008</v>
      </c>
      <c r="K43" s="28"/>
    </row>
    <row r="44" spans="2:11" s="8" customFormat="1" x14ac:dyDescent="0.2">
      <c r="B44" s="29" t="s">
        <v>2</v>
      </c>
      <c r="C44" s="23">
        <v>11699600.368000001</v>
      </c>
      <c r="D44" s="23">
        <v>0</v>
      </c>
      <c r="E44" s="23">
        <f t="shared" si="1"/>
        <v>11699600.368000001</v>
      </c>
      <c r="F44" s="23">
        <v>3451458.1719400003</v>
      </c>
      <c r="G44" s="23">
        <v>2119894.1493599997</v>
      </c>
      <c r="H44" s="24">
        <f t="shared" si="8"/>
        <v>8248142.19606</v>
      </c>
      <c r="K44" s="28"/>
    </row>
    <row r="45" spans="2:11" s="8" customFormat="1" x14ac:dyDescent="0.2">
      <c r="B45" s="29" t="s">
        <v>3</v>
      </c>
      <c r="C45" s="23">
        <v>12473.467000000001</v>
      </c>
      <c r="D45" s="23">
        <v>0</v>
      </c>
      <c r="E45" s="23">
        <f t="shared" si="1"/>
        <v>12473.467000000001</v>
      </c>
      <c r="F45" s="23">
        <v>887.80471999999997</v>
      </c>
      <c r="G45" s="23">
        <v>0</v>
      </c>
      <c r="H45" s="24">
        <f t="shared" si="8"/>
        <v>11585.66228</v>
      </c>
      <c r="K45" s="28"/>
    </row>
    <row r="46" spans="2:11" s="8" customFormat="1" x14ac:dyDescent="0.2">
      <c r="B46" s="29" t="s">
        <v>54</v>
      </c>
      <c r="C46" s="23">
        <v>91129912.820999995</v>
      </c>
      <c r="D46" s="23">
        <v>0</v>
      </c>
      <c r="E46" s="23">
        <f t="shared" si="1"/>
        <v>91129912.820999995</v>
      </c>
      <c r="F46" s="23">
        <v>20776699.31332</v>
      </c>
      <c r="G46" s="23">
        <v>20776699.31332</v>
      </c>
      <c r="H46" s="24">
        <f t="shared" si="8"/>
        <v>70353213.507679999</v>
      </c>
      <c r="K46" s="28"/>
    </row>
    <row r="47" spans="2:11" s="8" customFormat="1" x14ac:dyDescent="0.2">
      <c r="B47" s="29" t="s">
        <v>4</v>
      </c>
      <c r="C47" s="23">
        <v>157164.20300000001</v>
      </c>
      <c r="D47" s="23">
        <v>0</v>
      </c>
      <c r="E47" s="23">
        <f t="shared" si="1"/>
        <v>157164.20300000001</v>
      </c>
      <c r="F47" s="23">
        <v>16650</v>
      </c>
      <c r="G47" s="23">
        <v>16650</v>
      </c>
      <c r="H47" s="24">
        <f t="shared" si="8"/>
        <v>140514.20300000001</v>
      </c>
      <c r="K47" s="28"/>
    </row>
    <row r="48" spans="2:11" s="8" customFormat="1" x14ac:dyDescent="0.2">
      <c r="B48" s="29" t="s">
        <v>5</v>
      </c>
      <c r="C48" s="23">
        <v>2035.655</v>
      </c>
      <c r="D48" s="23">
        <v>0</v>
      </c>
      <c r="E48" s="23">
        <f t="shared" si="1"/>
        <v>2035.655</v>
      </c>
      <c r="F48" s="23">
        <v>0</v>
      </c>
      <c r="G48" s="23">
        <v>0</v>
      </c>
      <c r="H48" s="24">
        <f t="shared" si="8"/>
        <v>2035.655</v>
      </c>
      <c r="K48" s="28"/>
    </row>
    <row r="49" spans="2:11" s="8" customFormat="1" x14ac:dyDescent="0.2">
      <c r="B49" s="25" t="s">
        <v>55</v>
      </c>
      <c r="C49" s="26">
        <f>SUM(C50:C57)</f>
        <v>141744.02800000002</v>
      </c>
      <c r="D49" s="26">
        <f t="shared" ref="D49:G49" si="9">SUM(D50:D57)</f>
        <v>0</v>
      </c>
      <c r="E49" s="26">
        <f t="shared" si="9"/>
        <v>141744.02800000002</v>
      </c>
      <c r="F49" s="26">
        <f t="shared" si="9"/>
        <v>2245.2729800000002</v>
      </c>
      <c r="G49" s="26">
        <f t="shared" si="9"/>
        <v>2245.2729800000002</v>
      </c>
      <c r="H49" s="27">
        <f>+E49-F49</f>
        <v>139498.75502000001</v>
      </c>
      <c r="K49" s="28"/>
    </row>
    <row r="50" spans="2:11" s="8" customFormat="1" x14ac:dyDescent="0.2">
      <c r="B50" s="29" t="s">
        <v>56</v>
      </c>
      <c r="C50" s="23">
        <v>114707.967</v>
      </c>
      <c r="D50" s="23">
        <v>0</v>
      </c>
      <c r="E50" s="23">
        <f t="shared" si="1"/>
        <v>114707.967</v>
      </c>
      <c r="F50" s="23">
        <v>1428.00998</v>
      </c>
      <c r="G50" s="23">
        <v>1428.00998</v>
      </c>
      <c r="H50" s="24">
        <f t="shared" ref="H50:H57" si="10">+E50-F50</f>
        <v>113279.95702</v>
      </c>
      <c r="K50" s="28"/>
    </row>
    <row r="51" spans="2:11" s="8" customFormat="1" x14ac:dyDescent="0.2">
      <c r="B51" s="29" t="s">
        <v>57</v>
      </c>
      <c r="C51" s="23">
        <v>534.19500000000005</v>
      </c>
      <c r="D51" s="23">
        <v>0</v>
      </c>
      <c r="E51" s="23">
        <f t="shared" si="1"/>
        <v>534.19500000000005</v>
      </c>
      <c r="F51" s="23">
        <v>34.707999999999998</v>
      </c>
      <c r="G51" s="23">
        <v>34.707999999999998</v>
      </c>
      <c r="H51" s="24">
        <f t="shared" si="10"/>
        <v>499.48700000000008</v>
      </c>
      <c r="K51" s="28"/>
    </row>
    <row r="52" spans="2:11" s="8" customFormat="1" x14ac:dyDescent="0.2">
      <c r="B52" s="29" t="s">
        <v>58</v>
      </c>
      <c r="C52" s="23">
        <v>30.353000000000002</v>
      </c>
      <c r="D52" s="23">
        <v>0</v>
      </c>
      <c r="E52" s="23">
        <f t="shared" si="1"/>
        <v>30.353000000000002</v>
      </c>
      <c r="F52" s="23">
        <v>0</v>
      </c>
      <c r="G52" s="23">
        <v>0</v>
      </c>
      <c r="H52" s="24">
        <f t="shared" si="10"/>
        <v>30.353000000000002</v>
      </c>
      <c r="K52" s="28"/>
    </row>
    <row r="53" spans="2:11" s="8" customFormat="1" x14ac:dyDescent="0.2">
      <c r="B53" s="29" t="s">
        <v>59</v>
      </c>
      <c r="C53" s="23">
        <v>469.88400000000001</v>
      </c>
      <c r="D53" s="23">
        <v>0</v>
      </c>
      <c r="E53" s="23">
        <f t="shared" si="1"/>
        <v>469.88400000000001</v>
      </c>
      <c r="F53" s="23">
        <v>0</v>
      </c>
      <c r="G53" s="23">
        <v>0</v>
      </c>
      <c r="H53" s="24">
        <f t="shared" si="10"/>
        <v>469.88400000000001</v>
      </c>
      <c r="K53" s="28"/>
    </row>
    <row r="54" spans="2:11" s="8" customFormat="1" x14ac:dyDescent="0.2">
      <c r="B54" s="29" t="s">
        <v>74</v>
      </c>
      <c r="C54" s="23">
        <v>0</v>
      </c>
      <c r="D54" s="23">
        <v>0</v>
      </c>
      <c r="E54" s="23">
        <f t="shared" si="1"/>
        <v>0</v>
      </c>
      <c r="F54" s="23">
        <v>0</v>
      </c>
      <c r="G54" s="23">
        <v>0</v>
      </c>
      <c r="H54" s="24">
        <f t="shared" si="10"/>
        <v>0</v>
      </c>
      <c r="K54" s="28"/>
    </row>
    <row r="55" spans="2:11" s="8" customFormat="1" x14ac:dyDescent="0.2">
      <c r="B55" s="29" t="s">
        <v>60</v>
      </c>
      <c r="C55" s="23">
        <v>24969.13</v>
      </c>
      <c r="D55" s="23">
        <v>0</v>
      </c>
      <c r="E55" s="23">
        <f t="shared" si="1"/>
        <v>24969.13</v>
      </c>
      <c r="F55" s="23">
        <v>500</v>
      </c>
      <c r="G55" s="23">
        <v>500</v>
      </c>
      <c r="H55" s="24">
        <f t="shared" si="10"/>
        <v>24469.13</v>
      </c>
      <c r="K55" s="28"/>
    </row>
    <row r="56" spans="2:11" s="8" customFormat="1" x14ac:dyDescent="0.2">
      <c r="B56" s="29" t="s">
        <v>75</v>
      </c>
      <c r="C56" s="23">
        <v>0</v>
      </c>
      <c r="D56" s="23">
        <v>0</v>
      </c>
      <c r="E56" s="23">
        <f t="shared" si="1"/>
        <v>0</v>
      </c>
      <c r="F56" s="23">
        <v>0</v>
      </c>
      <c r="G56" s="23">
        <v>0</v>
      </c>
      <c r="H56" s="24">
        <f t="shared" si="10"/>
        <v>0</v>
      </c>
      <c r="J56" s="28"/>
      <c r="K56" s="28"/>
    </row>
    <row r="57" spans="2:11" s="8" customFormat="1" x14ac:dyDescent="0.2">
      <c r="B57" s="29" t="s">
        <v>12</v>
      </c>
      <c r="C57" s="23">
        <v>1032.499</v>
      </c>
      <c r="D57" s="23">
        <v>0</v>
      </c>
      <c r="E57" s="23">
        <f>C57+D57</f>
        <v>1032.499</v>
      </c>
      <c r="F57" s="23">
        <v>282.55500000000001</v>
      </c>
      <c r="G57" s="23">
        <v>282.55500000000001</v>
      </c>
      <c r="H57" s="24">
        <f t="shared" si="10"/>
        <v>749.94399999999996</v>
      </c>
      <c r="K57" s="28"/>
    </row>
    <row r="58" spans="2:11" s="8" customFormat="1" x14ac:dyDescent="0.2">
      <c r="B58" s="25" t="s">
        <v>61</v>
      </c>
      <c r="C58" s="26">
        <f>SUM(C59:C61)</f>
        <v>16732518.41</v>
      </c>
      <c r="D58" s="26">
        <f t="shared" ref="D58:G58" si="11">SUM(D59:D61)</f>
        <v>0</v>
      </c>
      <c r="E58" s="26">
        <f t="shared" si="11"/>
        <v>16732518.41</v>
      </c>
      <c r="F58" s="26">
        <f t="shared" si="11"/>
        <v>1971047.4183</v>
      </c>
      <c r="G58" s="26">
        <f t="shared" si="11"/>
        <v>1465785.8352099999</v>
      </c>
      <c r="H58" s="27">
        <f>SUM(H59:H61)</f>
        <v>14761470.991700001</v>
      </c>
      <c r="J58" s="28"/>
      <c r="K58" s="28"/>
    </row>
    <row r="59" spans="2:11" s="8" customFormat="1" x14ac:dyDescent="0.2">
      <c r="B59" s="29" t="s">
        <v>62</v>
      </c>
      <c r="C59" s="31">
        <v>16732518.41</v>
      </c>
      <c r="D59" s="31">
        <v>0</v>
      </c>
      <c r="E59" s="23">
        <f t="shared" ref="E59:E74" si="12">C59+D59</f>
        <v>16732518.41</v>
      </c>
      <c r="F59" s="31">
        <v>1971047.4183</v>
      </c>
      <c r="G59" s="31">
        <v>1465785.8352099999</v>
      </c>
      <c r="H59" s="24">
        <f t="shared" ref="H59:H61" si="13">+E59-F59</f>
        <v>14761470.991700001</v>
      </c>
      <c r="J59" s="28"/>
      <c r="K59" s="28"/>
    </row>
    <row r="60" spans="2:11" s="8" customFormat="1" x14ac:dyDescent="0.2">
      <c r="B60" s="29" t="s">
        <v>63</v>
      </c>
      <c r="C60" s="31">
        <v>0</v>
      </c>
      <c r="D60" s="31">
        <v>0</v>
      </c>
      <c r="E60" s="23">
        <f t="shared" si="12"/>
        <v>0</v>
      </c>
      <c r="F60" s="31">
        <v>0</v>
      </c>
      <c r="G60" s="31">
        <v>0</v>
      </c>
      <c r="H60" s="24">
        <f t="shared" si="13"/>
        <v>0</v>
      </c>
      <c r="J60" s="28"/>
      <c r="K60" s="28"/>
    </row>
    <row r="61" spans="2:11" s="8" customFormat="1" x14ac:dyDescent="0.2">
      <c r="B61" s="29" t="s">
        <v>64</v>
      </c>
      <c r="C61" s="31">
        <v>0</v>
      </c>
      <c r="D61" s="31">
        <v>0</v>
      </c>
      <c r="E61" s="23">
        <f t="shared" si="12"/>
        <v>0</v>
      </c>
      <c r="F61" s="31">
        <v>0</v>
      </c>
      <c r="G61" s="31">
        <v>0</v>
      </c>
      <c r="H61" s="24">
        <f t="shared" si="13"/>
        <v>0</v>
      </c>
      <c r="K61" s="28"/>
    </row>
    <row r="62" spans="2:11" s="8" customFormat="1" x14ac:dyDescent="0.2">
      <c r="B62" s="25" t="s">
        <v>65</v>
      </c>
      <c r="C62" s="32">
        <f>+C63</f>
        <v>1528644.5249999999</v>
      </c>
      <c r="D62" s="32">
        <f t="shared" ref="D62:H62" si="14">+D63</f>
        <v>0</v>
      </c>
      <c r="E62" s="32">
        <f t="shared" si="14"/>
        <v>1528644.5249999999</v>
      </c>
      <c r="F62" s="32">
        <f>+F63</f>
        <v>3708670.9595699999</v>
      </c>
      <c r="G62" s="32">
        <f t="shared" si="14"/>
        <v>3708670.9595699999</v>
      </c>
      <c r="H62" s="33">
        <f t="shared" si="14"/>
        <v>-2180026.43457</v>
      </c>
      <c r="K62" s="28"/>
    </row>
    <row r="63" spans="2:11" s="8" customFormat="1" x14ac:dyDescent="0.2">
      <c r="B63" s="29" t="s">
        <v>66</v>
      </c>
      <c r="C63" s="31">
        <v>1528644.5249999999</v>
      </c>
      <c r="D63" s="31">
        <v>0</v>
      </c>
      <c r="E63" s="23">
        <f t="shared" si="12"/>
        <v>1528644.5249999999</v>
      </c>
      <c r="F63" s="31">
        <v>3708670.9595699999</v>
      </c>
      <c r="G63" s="31">
        <v>3708670.9595699999</v>
      </c>
      <c r="H63" s="24">
        <f>+E63-F63</f>
        <v>-2180026.43457</v>
      </c>
      <c r="K63" s="28"/>
    </row>
    <row r="64" spans="2:11" s="8" customFormat="1" x14ac:dyDescent="0.2">
      <c r="B64" s="25" t="s">
        <v>67</v>
      </c>
      <c r="C64" s="32">
        <f>SUM(C65:C67)</f>
        <v>58642613.858999997</v>
      </c>
      <c r="D64" s="32">
        <f t="shared" ref="D64:H64" si="15">SUM(D65:D67)</f>
        <v>0</v>
      </c>
      <c r="E64" s="32">
        <f t="shared" si="15"/>
        <v>58642613.858999997</v>
      </c>
      <c r="F64" s="32">
        <f t="shared" si="15"/>
        <v>15586038.522759998</v>
      </c>
      <c r="G64" s="32">
        <f t="shared" si="15"/>
        <v>15463813.065409999</v>
      </c>
      <c r="H64" s="33">
        <f t="shared" si="15"/>
        <v>43056575.336240001</v>
      </c>
      <c r="J64" s="28"/>
      <c r="K64" s="28"/>
    </row>
    <row r="65" spans="2:11" s="8" customFormat="1" x14ac:dyDescent="0.2">
      <c r="B65" s="29" t="s">
        <v>6</v>
      </c>
      <c r="C65" s="23">
        <v>35115336.001999997</v>
      </c>
      <c r="D65" s="23">
        <v>0</v>
      </c>
      <c r="E65" s="23">
        <f t="shared" si="12"/>
        <v>35115336.001999997</v>
      </c>
      <c r="F65" s="23">
        <v>9274303.9633999988</v>
      </c>
      <c r="G65" s="23">
        <v>9274303.9633999988</v>
      </c>
      <c r="H65" s="24">
        <f t="shared" ref="H65:H67" si="16">+E65-F65</f>
        <v>25841032.038599998</v>
      </c>
      <c r="K65" s="28"/>
    </row>
    <row r="66" spans="2:11" s="8" customFormat="1" x14ac:dyDescent="0.2">
      <c r="B66" s="29" t="s">
        <v>7</v>
      </c>
      <c r="C66" s="23">
        <v>23527277.857000001</v>
      </c>
      <c r="D66" s="23">
        <v>0</v>
      </c>
      <c r="E66" s="23">
        <f t="shared" si="12"/>
        <v>23527277.857000001</v>
      </c>
      <c r="F66" s="23">
        <v>6311734.5593599994</v>
      </c>
      <c r="G66" s="23">
        <v>6189509.1020100005</v>
      </c>
      <c r="H66" s="24">
        <f t="shared" si="16"/>
        <v>17215543.297640003</v>
      </c>
      <c r="K66" s="28"/>
    </row>
    <row r="67" spans="2:11" s="8" customFormat="1" x14ac:dyDescent="0.2">
      <c r="B67" s="29" t="s">
        <v>8</v>
      </c>
      <c r="C67" s="23">
        <v>0</v>
      </c>
      <c r="D67" s="23">
        <v>0</v>
      </c>
      <c r="E67" s="23">
        <f t="shared" si="12"/>
        <v>0</v>
      </c>
      <c r="F67" s="23">
        <v>0</v>
      </c>
      <c r="G67" s="23">
        <v>0</v>
      </c>
      <c r="H67" s="24">
        <f t="shared" si="16"/>
        <v>0</v>
      </c>
      <c r="K67" s="28"/>
    </row>
    <row r="68" spans="2:11" s="8" customFormat="1" x14ac:dyDescent="0.2">
      <c r="B68" s="25" t="s">
        <v>68</v>
      </c>
      <c r="C68" s="26">
        <f>SUM(C69:C74)</f>
        <v>12486464.899</v>
      </c>
      <c r="D68" s="26">
        <f t="shared" ref="D68:E68" si="17">SUM(D69:D74)</f>
        <v>0</v>
      </c>
      <c r="E68" s="26">
        <f t="shared" si="17"/>
        <v>12486464.899</v>
      </c>
      <c r="F68" s="26">
        <f>SUM(F69:F74)</f>
        <v>7642288.0295599997</v>
      </c>
      <c r="G68" s="26">
        <f>SUM(G69:G74)</f>
        <v>7642288.0295599997</v>
      </c>
      <c r="H68" s="27">
        <f>SUM(H69:H74)</f>
        <v>4844176.8694400005</v>
      </c>
      <c r="K68" s="28"/>
    </row>
    <row r="69" spans="2:11" s="8" customFormat="1" x14ac:dyDescent="0.2">
      <c r="B69" s="29" t="s">
        <v>69</v>
      </c>
      <c r="C69" s="23">
        <v>695832.69200000004</v>
      </c>
      <c r="D69" s="23">
        <v>0</v>
      </c>
      <c r="E69" s="23">
        <f t="shared" si="12"/>
        <v>695832.69200000004</v>
      </c>
      <c r="F69" s="23">
        <v>162548.07478999998</v>
      </c>
      <c r="G69" s="23">
        <v>162548.07478999998</v>
      </c>
      <c r="H69" s="24">
        <f t="shared" ref="H69:H74" si="18">+E69-F69</f>
        <v>533284.61721000005</v>
      </c>
      <c r="K69" s="28"/>
    </row>
    <row r="70" spans="2:11" s="8" customFormat="1" x14ac:dyDescent="0.2">
      <c r="B70" s="29" t="s">
        <v>9</v>
      </c>
      <c r="C70" s="23">
        <v>4645398.0980000002</v>
      </c>
      <c r="D70" s="23">
        <v>0</v>
      </c>
      <c r="E70" s="23">
        <f t="shared" si="12"/>
        <v>4645398.0980000002</v>
      </c>
      <c r="F70" s="23">
        <v>1564796.1273699999</v>
      </c>
      <c r="G70" s="23">
        <v>1564796.1273699999</v>
      </c>
      <c r="H70" s="24">
        <f t="shared" si="18"/>
        <v>3080601.9706300003</v>
      </c>
      <c r="K70" s="28"/>
    </row>
    <row r="71" spans="2:11" s="8" customFormat="1" x14ac:dyDescent="0.2">
      <c r="B71" s="29" t="s">
        <v>10</v>
      </c>
      <c r="C71" s="23">
        <v>201200.86499999999</v>
      </c>
      <c r="D71" s="23">
        <v>0</v>
      </c>
      <c r="E71" s="23">
        <f t="shared" si="12"/>
        <v>201200.86499999999</v>
      </c>
      <c r="F71" s="23">
        <v>11814.141589999999</v>
      </c>
      <c r="G71" s="23">
        <v>11814.141589999999</v>
      </c>
      <c r="H71" s="24">
        <f t="shared" si="18"/>
        <v>189386.72340999998</v>
      </c>
      <c r="K71" s="28"/>
    </row>
    <row r="72" spans="2:11" s="8" customFormat="1" x14ac:dyDescent="0.2">
      <c r="B72" s="29" t="s">
        <v>11</v>
      </c>
      <c r="C72" s="23">
        <v>210000</v>
      </c>
      <c r="D72" s="23">
        <v>0</v>
      </c>
      <c r="E72" s="23">
        <f t="shared" si="12"/>
        <v>210000</v>
      </c>
      <c r="F72" s="23">
        <v>0</v>
      </c>
      <c r="G72" s="23">
        <v>0</v>
      </c>
      <c r="H72" s="24">
        <f t="shared" si="18"/>
        <v>210000</v>
      </c>
      <c r="K72" s="28"/>
    </row>
    <row r="73" spans="2:11" s="8" customFormat="1" x14ac:dyDescent="0.2">
      <c r="B73" s="29" t="s">
        <v>70</v>
      </c>
      <c r="C73" s="23">
        <v>24550.911</v>
      </c>
      <c r="D73" s="23">
        <v>0</v>
      </c>
      <c r="E73" s="23">
        <f t="shared" si="12"/>
        <v>24550.911</v>
      </c>
      <c r="F73" s="23">
        <v>457.54444999999998</v>
      </c>
      <c r="G73" s="23">
        <v>457.54444999999998</v>
      </c>
      <c r="H73" s="24">
        <f t="shared" si="18"/>
        <v>24093.366549999999</v>
      </c>
      <c r="K73" s="28"/>
    </row>
    <row r="74" spans="2:11" s="8" customFormat="1" x14ac:dyDescent="0.2">
      <c r="B74" s="29" t="s">
        <v>71</v>
      </c>
      <c r="C74" s="23">
        <v>6709482.3329999996</v>
      </c>
      <c r="D74" s="23">
        <v>0</v>
      </c>
      <c r="E74" s="23">
        <f t="shared" si="12"/>
        <v>6709482.3329999996</v>
      </c>
      <c r="F74" s="23">
        <v>5902672.1413599998</v>
      </c>
      <c r="G74" s="23">
        <v>5902672.1413599998</v>
      </c>
      <c r="H74" s="24">
        <f t="shared" si="18"/>
        <v>806810.19163999986</v>
      </c>
      <c r="K74" s="28"/>
    </row>
    <row r="75" spans="2:11" s="8" customFormat="1" ht="17.25" customHeight="1" thickBot="1" x14ac:dyDescent="0.25">
      <c r="B75" s="34" t="s">
        <v>72</v>
      </c>
      <c r="C75" s="35">
        <f>SUM(C12+C20+C30+C40+C49+C58+C62+C64+C68)</f>
        <v>310593392.62099999</v>
      </c>
      <c r="D75" s="35">
        <f>SUM(D12+D20+D30+D40+D49+D58+D62+D64+D68)</f>
        <v>0</v>
      </c>
      <c r="E75" s="35">
        <f>+E12+E20+E30+E40+E49+E58+E62+E64+E68</f>
        <v>310593392.62099999</v>
      </c>
      <c r="F75" s="35">
        <f>SUM(F12+F20+F30+F40+F49+F58+F62+F64+F68)</f>
        <v>84891828.197459996</v>
      </c>
      <c r="G75" s="35">
        <f>SUM(G12+G20+G30+G40+G49+G58+G62+G64+G68)</f>
        <v>82912494.253779992</v>
      </c>
      <c r="H75" s="36">
        <f>+H12+H20+H30+H40+H49+H58+H62+H64+H68</f>
        <v>225701564.42353994</v>
      </c>
      <c r="I75" s="2"/>
      <c r="K75" s="28"/>
    </row>
    <row r="76" spans="2:11" x14ac:dyDescent="0.2">
      <c r="C76" s="37"/>
      <c r="D76" s="26"/>
      <c r="E76" s="37"/>
      <c r="F76" s="26"/>
      <c r="G76" s="26"/>
      <c r="H76" s="23"/>
    </row>
    <row r="77" spans="2:11" x14ac:dyDescent="0.2">
      <c r="C77" s="37"/>
      <c r="D77" s="37"/>
      <c r="E77" s="37"/>
      <c r="F77" s="23"/>
      <c r="G77" s="23"/>
      <c r="H77" s="37"/>
    </row>
    <row r="78" spans="2:11" x14ac:dyDescent="0.2">
      <c r="C78" s="37"/>
      <c r="D78" s="37"/>
      <c r="E78" s="37"/>
      <c r="F78" s="23"/>
      <c r="G78" s="38"/>
    </row>
    <row r="79" spans="2:11" x14ac:dyDescent="0.2">
      <c r="G79" s="39"/>
    </row>
    <row r="81" spans="6:6" x14ac:dyDescent="0.2">
      <c r="F81" s="3"/>
    </row>
  </sheetData>
  <mergeCells count="9">
    <mergeCell ref="B2:I2"/>
    <mergeCell ref="B9:B11"/>
    <mergeCell ref="C9:G9"/>
    <mergeCell ref="H9:H10"/>
    <mergeCell ref="B3:H3"/>
    <mergeCell ref="B4:H4"/>
    <mergeCell ref="B5:H5"/>
    <mergeCell ref="B7:H7"/>
    <mergeCell ref="B6:H6"/>
  </mergeCells>
  <printOptions horizontalCentered="1"/>
  <pageMargins left="0.19685039370078741" right="0.19685039370078741" top="0.39370078740157483" bottom="0.19685039370078741" header="0.31496062992125984" footer="0.31496062992125984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 Obj 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Carol</cp:lastModifiedBy>
  <cp:lastPrinted>2023-05-02T19:44:46Z</cp:lastPrinted>
  <dcterms:created xsi:type="dcterms:W3CDTF">2014-04-29T22:03:03Z</dcterms:created>
  <dcterms:modified xsi:type="dcterms:W3CDTF">2023-05-02T19:44:52Z</dcterms:modified>
</cp:coreProperties>
</file>