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C958CAE9-F147-4F43-8ABA-757E38156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 Obj Gasto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0" l="1"/>
  <c r="E59" i="20" l="1"/>
  <c r="D12" i="20" l="1"/>
  <c r="G68" i="20" l="1"/>
  <c r="F62" i="20" l="1"/>
  <c r="E74" i="20"/>
  <c r="E73" i="20"/>
  <c r="E72" i="20"/>
  <c r="E71" i="20"/>
  <c r="E70" i="20"/>
  <c r="E69" i="20"/>
  <c r="E67" i="20"/>
  <c r="E66" i="20"/>
  <c r="E65" i="20"/>
  <c r="E63" i="20"/>
  <c r="E61" i="20"/>
  <c r="E60" i="20"/>
  <c r="E57" i="20"/>
  <c r="E56" i="20"/>
  <c r="E55" i="20"/>
  <c r="E54" i="20"/>
  <c r="E53" i="20"/>
  <c r="E52" i="20"/>
  <c r="E51" i="20"/>
  <c r="E50" i="20"/>
  <c r="E48" i="20"/>
  <c r="E47" i="20"/>
  <c r="E46" i="20"/>
  <c r="E45" i="20"/>
  <c r="E44" i="20"/>
  <c r="E43" i="20"/>
  <c r="E42" i="20"/>
  <c r="E41" i="20"/>
  <c r="E39" i="20"/>
  <c r="E38" i="20"/>
  <c r="E37" i="20"/>
  <c r="E36" i="20"/>
  <c r="E35" i="20"/>
  <c r="E34" i="20"/>
  <c r="E33" i="20"/>
  <c r="E32" i="20"/>
  <c r="E31" i="20"/>
  <c r="E29" i="20"/>
  <c r="E28" i="20"/>
  <c r="E27" i="20"/>
  <c r="E26" i="20"/>
  <c r="E25" i="20"/>
  <c r="E24" i="20"/>
  <c r="E23" i="20"/>
  <c r="E22" i="20"/>
  <c r="E21" i="20"/>
  <c r="E19" i="20"/>
  <c r="E18" i="20"/>
  <c r="E17" i="20"/>
  <c r="E16" i="20"/>
  <c r="E15" i="20"/>
  <c r="E14" i="20"/>
  <c r="C58" i="20"/>
  <c r="C20" i="20"/>
  <c r="F18" i="20" l="1"/>
  <c r="G18" i="20" s="1"/>
  <c r="H21" i="20"/>
  <c r="H29" i="20"/>
  <c r="H14" i="20"/>
  <c r="H48" i="20"/>
  <c r="H74" i="20"/>
  <c r="H73" i="20"/>
  <c r="H72" i="20"/>
  <c r="H71" i="20"/>
  <c r="H70" i="20"/>
  <c r="H69" i="20"/>
  <c r="H67" i="20"/>
  <c r="H66" i="20"/>
  <c r="H65" i="20"/>
  <c r="H63" i="20"/>
  <c r="H61" i="20"/>
  <c r="H60" i="20"/>
  <c r="H59" i="20"/>
  <c r="H57" i="20"/>
  <c r="H56" i="20"/>
  <c r="H55" i="20"/>
  <c r="H54" i="20"/>
  <c r="H53" i="20"/>
  <c r="H52" i="20"/>
  <c r="H51" i="20"/>
  <c r="H50" i="20"/>
  <c r="H39" i="20"/>
  <c r="H38" i="20"/>
  <c r="H37" i="20"/>
  <c r="H36" i="20"/>
  <c r="H35" i="20"/>
  <c r="H34" i="20"/>
  <c r="H33" i="20"/>
  <c r="H32" i="20"/>
  <c r="H31" i="20"/>
  <c r="H28" i="20"/>
  <c r="H27" i="20"/>
  <c r="H23" i="20"/>
  <c r="H22" i="20"/>
  <c r="H19" i="20"/>
  <c r="H18" i="20"/>
  <c r="H17" i="20"/>
  <c r="H16" i="20"/>
  <c r="H15" i="20"/>
  <c r="H43" i="20" l="1"/>
  <c r="H24" i="20"/>
  <c r="H25" i="20"/>
  <c r="H26" i="20"/>
  <c r="F20" i="20"/>
  <c r="H13" i="20"/>
  <c r="H12" i="20" s="1"/>
  <c r="H44" i="20"/>
  <c r="H41" i="20"/>
  <c r="H42" i="20"/>
  <c r="H45" i="20"/>
  <c r="H46" i="20"/>
  <c r="H47" i="20"/>
  <c r="H58" i="20"/>
  <c r="H68" i="20"/>
  <c r="F68" i="20"/>
  <c r="H40" i="20" l="1"/>
  <c r="C12" i="20"/>
  <c r="F12" i="20"/>
  <c r="G12" i="20"/>
  <c r="E12" i="20"/>
  <c r="D20" i="20"/>
  <c r="E20" i="20"/>
  <c r="G20" i="20"/>
  <c r="H20" i="20"/>
  <c r="C30" i="20"/>
  <c r="D30" i="20"/>
  <c r="E30" i="20"/>
  <c r="F30" i="20"/>
  <c r="G30" i="20"/>
  <c r="H30" i="20"/>
  <c r="C40" i="20"/>
  <c r="D40" i="20"/>
  <c r="E40" i="20"/>
  <c r="F40" i="20"/>
  <c r="G40" i="20"/>
  <c r="C49" i="20"/>
  <c r="D49" i="20"/>
  <c r="E49" i="20"/>
  <c r="F49" i="20"/>
  <c r="G49" i="20"/>
  <c r="D58" i="20"/>
  <c r="E58" i="20"/>
  <c r="F58" i="20"/>
  <c r="G58" i="20"/>
  <c r="C62" i="20"/>
  <c r="D62" i="20"/>
  <c r="E62" i="20"/>
  <c r="G62" i="20"/>
  <c r="H62" i="20"/>
  <c r="C64" i="20"/>
  <c r="D64" i="20"/>
  <c r="E64" i="20"/>
  <c r="F64" i="20"/>
  <c r="G64" i="20"/>
  <c r="H64" i="20"/>
  <c r="C68" i="20"/>
  <c r="D68" i="20"/>
  <c r="E68" i="20"/>
  <c r="D75" i="20" l="1"/>
  <c r="H49" i="20"/>
  <c r="C75" i="20"/>
  <c r="H75" i="20" l="1"/>
  <c r="G75" i="20"/>
  <c r="E75" i="20"/>
  <c r="F75" i="20"/>
</calcChain>
</file>

<file path=xl/sharedStrings.xml><?xml version="1.0" encoding="utf-8"?>
<sst xmlns="http://schemas.openxmlformats.org/spreadsheetml/2006/main" count="80" uniqueCount="80">
  <si>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</si>
  <si>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</si>
  <si>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</si>
  <si>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</si>
  <si>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</si>
  <si>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</si>
  <si>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</si>
  <si>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</si>
  <si>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</si>
  <si>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</si>
  <si>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</si>
  <si>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</si>
  <si>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</si>
  <si>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</si>
  <si>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</si>
  <si>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</si>
  <si>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</si>
  <si>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</si>
  <si>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</si>
  <si>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</si>
  <si>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</si>
  <si>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</si>
  <si>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</si>
  <si>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</si>
  <si>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</si>
  <si>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</si>
  <si>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</si>
  <si>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</si>
  <si>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</si>
  <si>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</si>
  <si>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</si>
  <si>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</si>
  <si>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</si>
  <si>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</si>
  <si>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</si>
  <si>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</si>
  <si>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</si>
  <si>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</si>
  <si>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</si>
  <si>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</si>
  <si>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</si>
  <si>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</si>
  <si>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</si>
  <si>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</si>
  <si>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</si>
  <si>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</si>
  <si>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</si>
  <si>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</si>
  <si>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</si>
  <si>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</si>
  <si>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</si>
  <si>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</si>
  <si>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</si>
  <si>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</si>
  <si>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</si>
  <si>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</si>
  <si>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</si>
  <si>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</si>
  <si>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</si>
  <si>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</si>
  <si>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</si>
  <si>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</si>
  <si>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</si>
  <si>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</si>
  <si>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</si>
  <si>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</si>
  <si>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</si>
  <si>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</si>
  <si>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</si>
  <si>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</si>
  <si>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</si>
  <si>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</si>
  <si>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</si>
  <si>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</si>
  <si>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</si>
  <si>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Bienes Inmuebles</t>
  </si>
  <si>
    <t>Herramientas, Refacciones y Accesorios Menores</t>
  </si>
  <si>
    <t>Sector Central del Poder Ejecutivo del Estado Libre y Soberano de México</t>
  </si>
  <si>
    <t>Cifras Preliminares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</si>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</sst>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General_)"/>
    <numFmt numFmtId="166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0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4" fontId="4" fillId="0" borderId="0" xfId="0" applyNumberFormat="1" applyFont="1"/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3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3" fillId="0" borderId="4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4" fillId="0" borderId="0" xfId="0" applyNumberFormat="1" applyFont="1" applyFill="1"/>
    <xf numFmtId="0" fontId="4" fillId="0" borderId="4" xfId="0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Fill="1" applyBorder="1"/>
    <xf numFmtId="4" fontId="4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81"/>
  <sheetViews>
    <sheetView showGridLines="0" tabSelected="1" zoomScale="85" zoomScaleNormal="85" workbookViewId="0"/>
  </sheetViews>
  <sheetFormatPr baseColWidth="10" defaultRowHeight="12" x14ac:dyDescent="0.2"/>
  <cols>
    <col min="1" max="1" width="5" style="2" customWidth="1"/>
    <col min="2" max="2" width="50.5703125" style="2" customWidth="1"/>
    <col min="3" max="3" width="17" style="2" bestFit="1" customWidth="1"/>
    <col min="4" max="4" width="15.85546875" style="2" bestFit="1" customWidth="1"/>
    <col min="5" max="5" width="20.140625" style="2" customWidth="1"/>
    <col min="6" max="6" width="17" style="2" customWidth="1"/>
    <col min="7" max="7" width="19.7109375" style="2" customWidth="1"/>
    <col min="8" max="8" width="19.85546875" style="2" customWidth="1"/>
    <col min="9" max="9" width="3.140625" style="2" customWidth="1"/>
    <col min="10" max="10" width="19.7109375" style="2" customWidth="1"/>
    <col min="11" max="11" width="16" style="3" customWidth="1"/>
    <col min="12" max="12" width="11.85546875" style="2" bestFit="1" customWidth="1"/>
    <col min="13" max="16384" width="11.42578125" style="2"/>
  </cols>
  <sheetData>
    <row r="2" spans="2:9" x14ac:dyDescent="0.2">
      <c r="B2" s="1" t="s">
        <v>77</v>
      </c>
      <c r="C2" s="1"/>
      <c r="D2" s="1"/>
      <c r="E2" s="1"/>
      <c r="F2" s="1"/>
      <c r="G2" s="1"/>
      <c r="H2" s="1"/>
      <c r="I2" s="1"/>
    </row>
    <row r="3" spans="2:9" x14ac:dyDescent="0.2">
      <c r="B3" s="4" t="s">
        <v>18</v>
      </c>
      <c r="C3" s="4"/>
      <c r="D3" s="4"/>
      <c r="E3" s="4"/>
      <c r="F3" s="4"/>
      <c r="G3" s="4"/>
      <c r="H3" s="4"/>
    </row>
    <row r="4" spans="2:9" x14ac:dyDescent="0.2">
      <c r="B4" s="5" t="s">
        <v>25</v>
      </c>
      <c r="C4" s="5"/>
      <c r="D4" s="5"/>
      <c r="E4" s="5"/>
      <c r="F4" s="5"/>
      <c r="G4" s="5"/>
      <c r="H4" s="5"/>
    </row>
    <row r="5" spans="2:9" x14ac:dyDescent="0.2">
      <c r="B5" s="5" t="s">
        <v>79</v>
      </c>
      <c r="C5" s="5"/>
      <c r="D5" s="5"/>
      <c r="E5" s="5"/>
      <c r="F5" s="5"/>
      <c r="G5" s="5"/>
      <c r="H5" s="5"/>
    </row>
    <row r="6" spans="2:9" s="7" customFormat="1" ht="12.75" customHeight="1" x14ac:dyDescent="0.2">
      <c r="B6" s="6" t="s">
        <v>78</v>
      </c>
      <c r="C6" s="6"/>
      <c r="D6" s="6"/>
      <c r="E6" s="6"/>
      <c r="F6" s="6"/>
      <c r="G6" s="6"/>
      <c r="H6" s="6"/>
    </row>
    <row r="7" spans="2:9" x14ac:dyDescent="0.2">
      <c r="B7" s="5" t="s">
        <v>14</v>
      </c>
      <c r="C7" s="5"/>
      <c r="D7" s="5"/>
      <c r="E7" s="5"/>
      <c r="F7" s="5"/>
      <c r="G7" s="5"/>
      <c r="H7" s="5"/>
    </row>
    <row r="8" spans="2:9" ht="12.75" thickBot="1" x14ac:dyDescent="0.25">
      <c r="B8" s="8"/>
      <c r="C8" s="8"/>
      <c r="D8" s="8"/>
      <c r="E8" s="8"/>
      <c r="F8" s="8"/>
      <c r="G8" s="8"/>
      <c r="H8" s="8"/>
    </row>
    <row r="9" spans="2:9" ht="12.75" thickBot="1" x14ac:dyDescent="0.25">
      <c r="B9" s="9" t="s">
        <v>13</v>
      </c>
      <c r="C9" s="10" t="s">
        <v>19</v>
      </c>
      <c r="D9" s="11"/>
      <c r="E9" s="11"/>
      <c r="F9" s="11"/>
      <c r="G9" s="12"/>
      <c r="H9" s="13" t="s">
        <v>20</v>
      </c>
    </row>
    <row r="10" spans="2:9" ht="24.75" thickBot="1" x14ac:dyDescent="0.25">
      <c r="B10" s="14"/>
      <c r="C10" s="15" t="s">
        <v>21</v>
      </c>
      <c r="D10" s="16" t="s">
        <v>22</v>
      </c>
      <c r="E10" s="15" t="s">
        <v>17</v>
      </c>
      <c r="F10" s="15" t="s">
        <v>15</v>
      </c>
      <c r="G10" s="15" t="s">
        <v>16</v>
      </c>
      <c r="H10" s="17"/>
    </row>
    <row r="11" spans="2:9" ht="12.75" thickBot="1" x14ac:dyDescent="0.25">
      <c r="B11" s="14"/>
      <c r="C11" s="18">
        <v>1</v>
      </c>
      <c r="D11" s="18">
        <v>2</v>
      </c>
      <c r="E11" s="18" t="s">
        <v>23</v>
      </c>
      <c r="F11" s="18">
        <v>4</v>
      </c>
      <c r="G11" s="18">
        <v>5</v>
      </c>
      <c r="H11" s="18" t="s">
        <v>24</v>
      </c>
    </row>
    <row r="12" spans="2:9" x14ac:dyDescent="0.2">
      <c r="B12" s="19" t="s">
        <v>26</v>
      </c>
      <c r="C12" s="20">
        <f t="shared" ref="C12:G12" si="0">SUM(C13:C19)</f>
        <v>74987851.629999995</v>
      </c>
      <c r="D12" s="20">
        <f>SUM(D13:D19)</f>
        <v>-335798.71117000008</v>
      </c>
      <c r="E12" s="20">
        <f t="shared" si="0"/>
        <v>74652052.918830007</v>
      </c>
      <c r="F12" s="20">
        <f t="shared" si="0"/>
        <v>51623192.933689997</v>
      </c>
      <c r="G12" s="20">
        <f t="shared" si="0"/>
        <v>51623192.933689997</v>
      </c>
      <c r="H12" s="21">
        <f>SUM(H13:H19)</f>
        <v>23028859.985140003</v>
      </c>
    </row>
    <row r="13" spans="2:9" x14ac:dyDescent="0.2">
      <c r="B13" s="22" t="s">
        <v>27</v>
      </c>
      <c r="C13" s="23">
        <v>29248524.31769</v>
      </c>
      <c r="D13" s="24">
        <v>-199761.03688999999</v>
      </c>
      <c r="E13" s="24">
        <f>C13+D13</f>
        <v>29048763.2808</v>
      </c>
      <c r="F13" s="24">
        <v>20857790.519259997</v>
      </c>
      <c r="G13" s="24">
        <v>20857790.519259997</v>
      </c>
      <c r="H13" s="25">
        <f>+E13-F13</f>
        <v>8190972.7615400031</v>
      </c>
    </row>
    <row r="14" spans="2:9" x14ac:dyDescent="0.2">
      <c r="B14" s="22" t="s">
        <v>28</v>
      </c>
      <c r="C14" s="23">
        <v>1442970.4771500002</v>
      </c>
      <c r="D14" s="24">
        <v>-62136.883449999994</v>
      </c>
      <c r="E14" s="24">
        <f t="shared" ref="E14:G56" si="1">C14+D14</f>
        <v>1380833.5937000001</v>
      </c>
      <c r="F14" s="24">
        <v>700157.02830999997</v>
      </c>
      <c r="G14" s="24">
        <v>700157.02830999997</v>
      </c>
      <c r="H14" s="25">
        <f t="shared" ref="H14:H19" si="2">+E14-F14</f>
        <v>680676.56539000012</v>
      </c>
    </row>
    <row r="15" spans="2:9" x14ac:dyDescent="0.2">
      <c r="B15" s="22" t="s">
        <v>29</v>
      </c>
      <c r="C15" s="23">
        <v>21787941.39463</v>
      </c>
      <c r="D15" s="24">
        <v>-45651.811260000002</v>
      </c>
      <c r="E15" s="24">
        <f t="shared" si="1"/>
        <v>21742289.58337</v>
      </c>
      <c r="F15" s="24">
        <v>14676448.13267</v>
      </c>
      <c r="G15" s="24">
        <v>14676448.13267</v>
      </c>
      <c r="H15" s="25">
        <f t="shared" si="2"/>
        <v>7065841.4506999999</v>
      </c>
    </row>
    <row r="16" spans="2:9" x14ac:dyDescent="0.2">
      <c r="B16" s="22" t="s">
        <v>30</v>
      </c>
      <c r="C16" s="23">
        <v>11364541.401120001</v>
      </c>
      <c r="D16" s="24">
        <v>-17283.527150000009</v>
      </c>
      <c r="E16" s="24">
        <f t="shared" si="1"/>
        <v>11347257.873970002</v>
      </c>
      <c r="F16" s="24">
        <v>8182358.5556899998</v>
      </c>
      <c r="G16" s="24">
        <v>8182358.5556899998</v>
      </c>
      <c r="H16" s="25">
        <f t="shared" si="2"/>
        <v>3164899.3182800021</v>
      </c>
    </row>
    <row r="17" spans="2:12" x14ac:dyDescent="0.2">
      <c r="B17" s="22" t="s">
        <v>31</v>
      </c>
      <c r="C17" s="23">
        <v>10833790.83113</v>
      </c>
      <c r="D17" s="24">
        <v>-8999.3010599999998</v>
      </c>
      <c r="E17" s="24">
        <f t="shared" si="1"/>
        <v>10824791.530069999</v>
      </c>
      <c r="F17" s="24">
        <v>7098216.13803</v>
      </c>
      <c r="G17" s="24">
        <v>7098216.13803</v>
      </c>
      <c r="H17" s="25">
        <f t="shared" si="2"/>
        <v>3726575.3920399994</v>
      </c>
    </row>
    <row r="18" spans="2:12" x14ac:dyDescent="0.2">
      <c r="B18" s="22" t="s">
        <v>32</v>
      </c>
      <c r="C18" s="23">
        <v>0</v>
      </c>
      <c r="D18" s="24">
        <v>0</v>
      </c>
      <c r="E18" s="24">
        <f t="shared" si="1"/>
        <v>0</v>
      </c>
      <c r="F18" s="24">
        <f t="shared" si="1"/>
        <v>0</v>
      </c>
      <c r="G18" s="24">
        <f t="shared" si="1"/>
        <v>0</v>
      </c>
      <c r="H18" s="25">
        <f t="shared" si="2"/>
        <v>0</v>
      </c>
    </row>
    <row r="19" spans="2:12" x14ac:dyDescent="0.2">
      <c r="B19" s="22" t="s">
        <v>33</v>
      </c>
      <c r="C19" s="23">
        <v>310083.20827999996</v>
      </c>
      <c r="D19" s="24">
        <v>-1966.1513600000003</v>
      </c>
      <c r="E19" s="24">
        <f t="shared" si="1"/>
        <v>308117.05691999994</v>
      </c>
      <c r="F19" s="24">
        <v>108222.55973000001</v>
      </c>
      <c r="G19" s="24">
        <v>108222.55973000001</v>
      </c>
      <c r="H19" s="25">
        <f t="shared" si="2"/>
        <v>199894.49718999994</v>
      </c>
    </row>
    <row r="20" spans="2:12" s="8" customFormat="1" x14ac:dyDescent="0.2">
      <c r="B20" s="26" t="s">
        <v>34</v>
      </c>
      <c r="C20" s="27">
        <f>SUM(C21:C29)</f>
        <v>2683737.4389999998</v>
      </c>
      <c r="D20" s="27">
        <f t="shared" ref="D20:H20" si="3">SUM(D21:D29)</f>
        <v>223027.29278000005</v>
      </c>
      <c r="E20" s="27">
        <f t="shared" si="3"/>
        <v>2906764.7317799996</v>
      </c>
      <c r="F20" s="27">
        <f>SUM(F21:F29)</f>
        <v>1537812.2645</v>
      </c>
      <c r="G20" s="27">
        <f t="shared" si="3"/>
        <v>1534626.6437300004</v>
      </c>
      <c r="H20" s="28">
        <f t="shared" si="3"/>
        <v>1368952.4672799997</v>
      </c>
      <c r="J20" s="29"/>
      <c r="K20" s="29"/>
    </row>
    <row r="21" spans="2:12" s="8" customFormat="1" x14ac:dyDescent="0.2">
      <c r="B21" s="30" t="s">
        <v>35</v>
      </c>
      <c r="C21" s="23">
        <v>393104.90952999995</v>
      </c>
      <c r="D21" s="24">
        <v>-87974.518389999983</v>
      </c>
      <c r="E21" s="24">
        <f t="shared" si="1"/>
        <v>305130.39113999996</v>
      </c>
      <c r="F21" s="24">
        <v>128545.20761</v>
      </c>
      <c r="G21" s="24">
        <v>127379.04631999999</v>
      </c>
      <c r="H21" s="25">
        <f t="shared" ref="H21:H29" si="4">+E21-F21</f>
        <v>176585.18352999998</v>
      </c>
      <c r="K21" s="29"/>
    </row>
    <row r="22" spans="2:12" s="8" customFormat="1" x14ac:dyDescent="0.2">
      <c r="B22" s="30" t="s">
        <v>36</v>
      </c>
      <c r="C22" s="23">
        <v>1524700.6191199999</v>
      </c>
      <c r="D22" s="24">
        <v>129846.33064999999</v>
      </c>
      <c r="E22" s="24">
        <f t="shared" si="1"/>
        <v>1654546.9497699998</v>
      </c>
      <c r="F22" s="24">
        <v>999345.71834999998</v>
      </c>
      <c r="G22" s="24">
        <v>999065.76014000003</v>
      </c>
      <c r="H22" s="25">
        <f t="shared" si="4"/>
        <v>655201.23141999985</v>
      </c>
      <c r="K22" s="29"/>
    </row>
    <row r="23" spans="2:12" s="8" customFormat="1" x14ac:dyDescent="0.2">
      <c r="B23" s="30" t="s">
        <v>37</v>
      </c>
      <c r="C23" s="23">
        <v>366.84809999999999</v>
      </c>
      <c r="D23" s="24">
        <v>-59.730879999999999</v>
      </c>
      <c r="E23" s="24">
        <f t="shared" si="1"/>
        <v>307.11721999999997</v>
      </c>
      <c r="F23" s="24">
        <v>259.53491000000002</v>
      </c>
      <c r="G23" s="24">
        <v>259.53491000000002</v>
      </c>
      <c r="H23" s="25">
        <f t="shared" si="4"/>
        <v>47.58230999999995</v>
      </c>
      <c r="K23" s="29"/>
    </row>
    <row r="24" spans="2:12" s="8" customFormat="1" x14ac:dyDescent="0.2">
      <c r="B24" s="30" t="s">
        <v>38</v>
      </c>
      <c r="C24" s="23">
        <v>66960.115059999996</v>
      </c>
      <c r="D24" s="24">
        <v>27055.664959999995</v>
      </c>
      <c r="E24" s="24">
        <f t="shared" si="1"/>
        <v>94015.780019999991</v>
      </c>
      <c r="F24" s="24">
        <v>64055.034380000005</v>
      </c>
      <c r="G24" s="24">
        <v>63927.120780000005</v>
      </c>
      <c r="H24" s="25">
        <f t="shared" si="4"/>
        <v>29960.745639999986</v>
      </c>
      <c r="K24" s="29"/>
    </row>
    <row r="25" spans="2:12" s="8" customFormat="1" x14ac:dyDescent="0.2">
      <c r="B25" s="30" t="s">
        <v>39</v>
      </c>
      <c r="C25" s="23">
        <v>28787.722570000002</v>
      </c>
      <c r="D25" s="24">
        <v>846.30942000000005</v>
      </c>
      <c r="E25" s="24">
        <f t="shared" si="1"/>
        <v>29634.031990000003</v>
      </c>
      <c r="F25" s="24">
        <v>9863.0171199999986</v>
      </c>
      <c r="G25" s="24">
        <v>9855.2041699999991</v>
      </c>
      <c r="H25" s="25">
        <f t="shared" si="4"/>
        <v>19771.014870000006</v>
      </c>
      <c r="K25" s="29"/>
    </row>
    <row r="26" spans="2:12" s="8" customFormat="1" x14ac:dyDescent="0.2">
      <c r="B26" s="30" t="s">
        <v>40</v>
      </c>
      <c r="C26" s="23">
        <v>476134.41341000004</v>
      </c>
      <c r="D26" s="24">
        <v>-6684.8215199999977</v>
      </c>
      <c r="E26" s="24">
        <f t="shared" si="1"/>
        <v>469449.59189000004</v>
      </c>
      <c r="F26" s="24">
        <v>280992.44049000001</v>
      </c>
      <c r="G26" s="24">
        <v>279462.68570999999</v>
      </c>
      <c r="H26" s="25">
        <f t="shared" si="4"/>
        <v>188457.15140000003</v>
      </c>
      <c r="K26" s="29"/>
    </row>
    <row r="27" spans="2:12" s="8" customFormat="1" x14ac:dyDescent="0.2">
      <c r="B27" s="30" t="s">
        <v>41</v>
      </c>
      <c r="C27" s="23">
        <v>101309.56487999999</v>
      </c>
      <c r="D27" s="24">
        <v>133568.01750000002</v>
      </c>
      <c r="E27" s="24">
        <f t="shared" si="1"/>
        <v>234877.58238000001</v>
      </c>
      <c r="F27" s="24">
        <v>21226.339660000001</v>
      </c>
      <c r="G27" s="24">
        <v>21226.339660000001</v>
      </c>
      <c r="H27" s="25">
        <f t="shared" si="4"/>
        <v>213651.24272000001</v>
      </c>
      <c r="K27" s="29"/>
    </row>
    <row r="28" spans="2:12" s="8" customFormat="1" x14ac:dyDescent="0.2">
      <c r="B28" s="30" t="s">
        <v>42</v>
      </c>
      <c r="C28" s="23">
        <v>43441.77188</v>
      </c>
      <c r="D28" s="24">
        <v>19719.995179999998</v>
      </c>
      <c r="E28" s="24">
        <f t="shared" si="1"/>
        <v>63161.767059999998</v>
      </c>
      <c r="F28" s="24">
        <v>208.273</v>
      </c>
      <c r="G28" s="24">
        <v>208.273</v>
      </c>
      <c r="H28" s="25">
        <f t="shared" si="4"/>
        <v>62953.494059999997</v>
      </c>
      <c r="K28" s="29"/>
    </row>
    <row r="29" spans="2:12" s="8" customFormat="1" x14ac:dyDescent="0.2">
      <c r="B29" s="30" t="s">
        <v>76</v>
      </c>
      <c r="C29" s="23">
        <v>48931.474450000002</v>
      </c>
      <c r="D29" s="24">
        <v>6710.045860000002</v>
      </c>
      <c r="E29" s="24">
        <f t="shared" si="1"/>
        <v>55641.520310000007</v>
      </c>
      <c r="F29" s="24">
        <v>33316.698980000001</v>
      </c>
      <c r="G29" s="24">
        <v>33242.679040000003</v>
      </c>
      <c r="H29" s="25">
        <f t="shared" si="4"/>
        <v>22324.821330000006</v>
      </c>
      <c r="K29" s="29"/>
    </row>
    <row r="30" spans="2:12" s="8" customFormat="1" x14ac:dyDescent="0.2">
      <c r="B30" s="26" t="s">
        <v>43</v>
      </c>
      <c r="C30" s="27">
        <f>SUM(C31:C39)</f>
        <v>12307259.306980003</v>
      </c>
      <c r="D30" s="27">
        <f t="shared" ref="D30:H30" si="5">SUM(D31:D39)</f>
        <v>1393210.31846</v>
      </c>
      <c r="E30" s="27">
        <f t="shared" si="5"/>
        <v>13700469.625440001</v>
      </c>
      <c r="F30" s="27">
        <f t="shared" si="5"/>
        <v>8551554.7000600006</v>
      </c>
      <c r="G30" s="27">
        <f t="shared" si="5"/>
        <v>8530958.2697700001</v>
      </c>
      <c r="H30" s="28">
        <f t="shared" si="5"/>
        <v>5148914.925379999</v>
      </c>
      <c r="J30" s="29"/>
      <c r="K30" s="29"/>
      <c r="L30" s="29"/>
    </row>
    <row r="31" spans="2:12" s="8" customFormat="1" x14ac:dyDescent="0.2">
      <c r="B31" s="30" t="s">
        <v>44</v>
      </c>
      <c r="C31" s="23">
        <v>868230.26835000003</v>
      </c>
      <c r="D31" s="24">
        <v>227241.86846</v>
      </c>
      <c r="E31" s="24">
        <f t="shared" si="1"/>
        <v>1095472.1368100001</v>
      </c>
      <c r="F31" s="24">
        <v>549190.26951999997</v>
      </c>
      <c r="G31" s="24">
        <v>544411.70627999993</v>
      </c>
      <c r="H31" s="25">
        <f t="shared" ref="H31:H39" si="6">+E31-F31</f>
        <v>546281.86729000008</v>
      </c>
      <c r="K31" s="29"/>
    </row>
    <row r="32" spans="2:12" s="8" customFormat="1" x14ac:dyDescent="0.2">
      <c r="B32" s="30" t="s">
        <v>45</v>
      </c>
      <c r="C32" s="23">
        <v>1549688.7281300002</v>
      </c>
      <c r="D32" s="24">
        <v>20803.12588</v>
      </c>
      <c r="E32" s="24">
        <f t="shared" si="1"/>
        <v>1570491.8540100001</v>
      </c>
      <c r="F32" s="24">
        <v>972045.75157000008</v>
      </c>
      <c r="G32" s="24">
        <v>966000.95114000002</v>
      </c>
      <c r="H32" s="25">
        <f t="shared" si="6"/>
        <v>598446.10244000005</v>
      </c>
      <c r="K32" s="29"/>
    </row>
    <row r="33" spans="2:11" s="8" customFormat="1" x14ac:dyDescent="0.2">
      <c r="B33" s="30" t="s">
        <v>46</v>
      </c>
      <c r="C33" s="23">
        <v>1943650.2142400001</v>
      </c>
      <c r="D33" s="24">
        <v>585680.62604</v>
      </c>
      <c r="E33" s="24">
        <f t="shared" si="1"/>
        <v>2529330.8402800001</v>
      </c>
      <c r="F33" s="24">
        <v>1239137.8916600002</v>
      </c>
      <c r="G33" s="24">
        <v>1236025.6568199999</v>
      </c>
      <c r="H33" s="25">
        <f t="shared" si="6"/>
        <v>1290192.9486199999</v>
      </c>
      <c r="K33" s="29"/>
    </row>
    <row r="34" spans="2:11" s="8" customFormat="1" x14ac:dyDescent="0.2">
      <c r="B34" s="30" t="s">
        <v>47</v>
      </c>
      <c r="C34" s="23">
        <v>870207.01337000006</v>
      </c>
      <c r="D34" s="24">
        <v>351898.55492000002</v>
      </c>
      <c r="E34" s="24">
        <f t="shared" si="1"/>
        <v>1222105.5682900001</v>
      </c>
      <c r="F34" s="24">
        <v>836305.26010000007</v>
      </c>
      <c r="G34" s="24">
        <v>834373.70339000004</v>
      </c>
      <c r="H34" s="25">
        <f t="shared" si="6"/>
        <v>385800.30819000001</v>
      </c>
      <c r="K34" s="29"/>
    </row>
    <row r="35" spans="2:11" s="8" customFormat="1" x14ac:dyDescent="0.2">
      <c r="B35" s="30" t="s">
        <v>48</v>
      </c>
      <c r="C35" s="23">
        <v>1261268.6408499999</v>
      </c>
      <c r="D35" s="24">
        <v>186555.04238999996</v>
      </c>
      <c r="E35" s="24">
        <f t="shared" si="1"/>
        <v>1447823.6832399997</v>
      </c>
      <c r="F35" s="24">
        <v>1295608.31559</v>
      </c>
      <c r="G35" s="24">
        <v>1291168.6976300001</v>
      </c>
      <c r="H35" s="25">
        <f t="shared" si="6"/>
        <v>152215.36764999968</v>
      </c>
      <c r="K35" s="29"/>
    </row>
    <row r="36" spans="2:11" s="8" customFormat="1" x14ac:dyDescent="0.2">
      <c r="B36" s="30" t="s">
        <v>49</v>
      </c>
      <c r="C36" s="23">
        <v>359848.21348000003</v>
      </c>
      <c r="D36" s="24">
        <v>270743.67617000011</v>
      </c>
      <c r="E36" s="24">
        <f t="shared" si="1"/>
        <v>630591.88965000014</v>
      </c>
      <c r="F36" s="24">
        <v>591164.99439999997</v>
      </c>
      <c r="G36" s="24">
        <v>591164.99439999997</v>
      </c>
      <c r="H36" s="25">
        <f t="shared" si="6"/>
        <v>39426.895250000176</v>
      </c>
      <c r="K36" s="29"/>
    </row>
    <row r="37" spans="2:11" s="8" customFormat="1" x14ac:dyDescent="0.2">
      <c r="B37" s="30" t="s">
        <v>50</v>
      </c>
      <c r="C37" s="23">
        <v>44203.963840000004</v>
      </c>
      <c r="D37" s="24">
        <v>3025.6039700000006</v>
      </c>
      <c r="E37" s="24">
        <f t="shared" si="1"/>
        <v>47229.567810000008</v>
      </c>
      <c r="F37" s="24">
        <v>20662.2143</v>
      </c>
      <c r="G37" s="24">
        <v>20508.235960000002</v>
      </c>
      <c r="H37" s="25">
        <f t="shared" si="6"/>
        <v>26567.353510000008</v>
      </c>
      <c r="K37" s="29"/>
    </row>
    <row r="38" spans="2:11" s="8" customFormat="1" x14ac:dyDescent="0.2">
      <c r="B38" s="30" t="s">
        <v>51</v>
      </c>
      <c r="C38" s="23">
        <v>193957.70436999999</v>
      </c>
      <c r="D38" s="24">
        <v>278196.57946000004</v>
      </c>
      <c r="E38" s="24">
        <f t="shared" si="1"/>
        <v>472154.28383000003</v>
      </c>
      <c r="F38" s="24">
        <v>371775.38292</v>
      </c>
      <c r="G38" s="24">
        <v>371775.38292</v>
      </c>
      <c r="H38" s="25">
        <f t="shared" si="6"/>
        <v>100378.90091000003</v>
      </c>
      <c r="K38" s="29"/>
    </row>
    <row r="39" spans="2:11" s="8" customFormat="1" x14ac:dyDescent="0.2">
      <c r="B39" s="30" t="s">
        <v>52</v>
      </c>
      <c r="C39" s="23">
        <v>5216204.5603499999</v>
      </c>
      <c r="D39" s="24">
        <v>-530934.75882999995</v>
      </c>
      <c r="E39" s="24">
        <f t="shared" si="1"/>
        <v>4685269.8015200002</v>
      </c>
      <c r="F39" s="24">
        <v>2675664.62</v>
      </c>
      <c r="G39" s="24">
        <v>2675528.94123</v>
      </c>
      <c r="H39" s="25">
        <f t="shared" si="6"/>
        <v>2009605.1815200001</v>
      </c>
      <c r="K39" s="29"/>
    </row>
    <row r="40" spans="2:11" s="8" customFormat="1" x14ac:dyDescent="0.2">
      <c r="B40" s="26" t="s">
        <v>53</v>
      </c>
      <c r="C40" s="27">
        <f>SUM(C41:C48)</f>
        <v>131082558.52399999</v>
      </c>
      <c r="D40" s="27">
        <f t="shared" ref="D40:G40" si="7">SUM(D41:D48)</f>
        <v>2836677.5725499997</v>
      </c>
      <c r="E40" s="27">
        <f t="shared" si="7"/>
        <v>133919236.09654999</v>
      </c>
      <c r="F40" s="27">
        <f t="shared" si="7"/>
        <v>95406961.59646</v>
      </c>
      <c r="G40" s="27">
        <f t="shared" si="7"/>
        <v>94803983.352669999</v>
      </c>
      <c r="H40" s="28">
        <f>SUM(H41:H48)</f>
        <v>38512274.500089996</v>
      </c>
      <c r="J40" s="29"/>
      <c r="K40" s="29"/>
    </row>
    <row r="41" spans="2:11" s="8" customFormat="1" x14ac:dyDescent="0.2">
      <c r="B41" s="30" t="s">
        <v>0</v>
      </c>
      <c r="C41" s="23">
        <v>21254421.342999998</v>
      </c>
      <c r="D41" s="24">
        <v>32998.463680000001</v>
      </c>
      <c r="E41" s="24">
        <f t="shared" si="1"/>
        <v>21287419.806679998</v>
      </c>
      <c r="F41" s="24">
        <v>16388476.043020001</v>
      </c>
      <c r="G41" s="24">
        <v>16388476.043020001</v>
      </c>
      <c r="H41" s="25">
        <f t="shared" ref="H41:H48" si="8">+E41-F41</f>
        <v>4898943.7636599969</v>
      </c>
      <c r="K41" s="29"/>
    </row>
    <row r="42" spans="2:11" s="8" customFormat="1" x14ac:dyDescent="0.2">
      <c r="B42" s="30" t="s">
        <v>73</v>
      </c>
      <c r="C42" s="23">
        <v>0</v>
      </c>
      <c r="D42" s="23">
        <v>228824.67499999999</v>
      </c>
      <c r="E42" s="24">
        <f t="shared" si="1"/>
        <v>228824.67499999999</v>
      </c>
      <c r="F42" s="24">
        <v>120904.59699999999</v>
      </c>
      <c r="G42" s="24">
        <v>120904.59699999999</v>
      </c>
      <c r="H42" s="25">
        <f t="shared" si="8"/>
        <v>107920.07799999999</v>
      </c>
      <c r="K42" s="31"/>
    </row>
    <row r="43" spans="2:11" s="8" customFormat="1" x14ac:dyDescent="0.2">
      <c r="B43" s="30" t="s">
        <v>1</v>
      </c>
      <c r="C43" s="23">
        <v>6825390.949</v>
      </c>
      <c r="D43" s="23">
        <v>-64821.968049999996</v>
      </c>
      <c r="E43" s="24">
        <f t="shared" si="1"/>
        <v>6760568.9809499998</v>
      </c>
      <c r="F43" s="24">
        <v>5877394.8336800002</v>
      </c>
      <c r="G43" s="24">
        <v>5877384.1496800007</v>
      </c>
      <c r="H43" s="25">
        <f t="shared" si="8"/>
        <v>883174.14726999961</v>
      </c>
      <c r="K43" s="29"/>
    </row>
    <row r="44" spans="2:11" s="8" customFormat="1" x14ac:dyDescent="0.2">
      <c r="B44" s="30" t="s">
        <v>2</v>
      </c>
      <c r="C44" s="23">
        <v>11673217.151799999</v>
      </c>
      <c r="D44" s="23">
        <v>-398204.58663999999</v>
      </c>
      <c r="E44" s="24">
        <f t="shared" si="1"/>
        <v>11275012.565159999</v>
      </c>
      <c r="F44" s="24">
        <v>7392579.6351699997</v>
      </c>
      <c r="G44" s="24">
        <v>7381847.7174499994</v>
      </c>
      <c r="H44" s="25">
        <f t="shared" si="8"/>
        <v>3882432.9299899992</v>
      </c>
      <c r="K44" s="29"/>
    </row>
    <row r="45" spans="2:11" s="8" customFormat="1" x14ac:dyDescent="0.2">
      <c r="B45" s="30" t="s">
        <v>3</v>
      </c>
      <c r="C45" s="23">
        <v>12473.467000000001</v>
      </c>
      <c r="D45" s="23">
        <v>-623.67335000000003</v>
      </c>
      <c r="E45" s="24">
        <f t="shared" si="1"/>
        <v>11849.79365</v>
      </c>
      <c r="F45" s="24">
        <v>4265.5223499999993</v>
      </c>
      <c r="G45" s="24">
        <v>2874.4972799999996</v>
      </c>
      <c r="H45" s="25">
        <f t="shared" si="8"/>
        <v>7584.2713000000003</v>
      </c>
      <c r="K45" s="29"/>
    </row>
    <row r="46" spans="2:11" s="8" customFormat="1" x14ac:dyDescent="0.2">
      <c r="B46" s="30" t="s">
        <v>54</v>
      </c>
      <c r="C46" s="23">
        <v>91129912.820999995</v>
      </c>
      <c r="D46" s="23">
        <v>3061961.2541899998</v>
      </c>
      <c r="E46" s="24">
        <f t="shared" si="1"/>
        <v>94191874.075189993</v>
      </c>
      <c r="F46" s="24">
        <v>65510408.309589997</v>
      </c>
      <c r="G46" s="24">
        <v>64919563.692589998</v>
      </c>
      <c r="H46" s="25">
        <f t="shared" si="8"/>
        <v>28681465.765599996</v>
      </c>
      <c r="K46" s="29"/>
    </row>
    <row r="47" spans="2:11" s="8" customFormat="1" x14ac:dyDescent="0.2">
      <c r="B47" s="30" t="s">
        <v>4</v>
      </c>
      <c r="C47" s="23">
        <v>185107.1372</v>
      </c>
      <c r="D47" s="23">
        <v>-26575.092489999999</v>
      </c>
      <c r="E47" s="24">
        <f t="shared" si="1"/>
        <v>158532.04470999999</v>
      </c>
      <c r="F47" s="24">
        <v>112932.65565</v>
      </c>
      <c r="G47" s="24">
        <v>112932.65565</v>
      </c>
      <c r="H47" s="25">
        <f t="shared" si="8"/>
        <v>45599.389059999987</v>
      </c>
      <c r="K47" s="29"/>
    </row>
    <row r="48" spans="2:11" s="8" customFormat="1" x14ac:dyDescent="0.2">
      <c r="B48" s="30" t="s">
        <v>5</v>
      </c>
      <c r="C48" s="23">
        <v>2035.655</v>
      </c>
      <c r="D48" s="23">
        <v>3118.5002100000002</v>
      </c>
      <c r="E48" s="24">
        <f t="shared" si="1"/>
        <v>5154.1552099999999</v>
      </c>
      <c r="F48" s="24">
        <v>0</v>
      </c>
      <c r="G48" s="24">
        <v>0</v>
      </c>
      <c r="H48" s="25">
        <f t="shared" si="8"/>
        <v>5154.1552099999999</v>
      </c>
      <c r="K48" s="29"/>
    </row>
    <row r="49" spans="2:11" s="8" customFormat="1" x14ac:dyDescent="0.2">
      <c r="B49" s="26" t="s">
        <v>55</v>
      </c>
      <c r="C49" s="27">
        <f>SUM(C50:C57)</f>
        <v>141744.02799999999</v>
      </c>
      <c r="D49" s="27">
        <f t="shared" ref="D49:G49" si="9">SUM(D50:D57)</f>
        <v>113741.77264000001</v>
      </c>
      <c r="E49" s="27">
        <f t="shared" si="9"/>
        <v>255485.80064000003</v>
      </c>
      <c r="F49" s="27">
        <f t="shared" si="9"/>
        <v>27322.125829999997</v>
      </c>
      <c r="G49" s="27">
        <f t="shared" si="9"/>
        <v>27322.125829999997</v>
      </c>
      <c r="H49" s="28">
        <f>+E49-F49</f>
        <v>228163.67481000003</v>
      </c>
      <c r="K49" s="29"/>
    </row>
    <row r="50" spans="2:11" s="8" customFormat="1" x14ac:dyDescent="0.2">
      <c r="B50" s="30" t="s">
        <v>56</v>
      </c>
      <c r="C50" s="23">
        <v>102627.99326</v>
      </c>
      <c r="D50" s="23">
        <v>58644.910610000006</v>
      </c>
      <c r="E50" s="24">
        <f t="shared" si="1"/>
        <v>161272.90387000001</v>
      </c>
      <c r="F50" s="23">
        <v>25677.607039999999</v>
      </c>
      <c r="G50" s="23">
        <v>25677.607039999999</v>
      </c>
      <c r="H50" s="25">
        <f t="shared" ref="H50:H57" si="10">+E50-F50</f>
        <v>135595.29683000001</v>
      </c>
      <c r="K50" s="29"/>
    </row>
    <row r="51" spans="2:11" s="8" customFormat="1" x14ac:dyDescent="0.2">
      <c r="B51" s="30" t="s">
        <v>57</v>
      </c>
      <c r="C51" s="23">
        <v>1362.3306200000002</v>
      </c>
      <c r="D51" s="23">
        <v>43995.346129999998</v>
      </c>
      <c r="E51" s="24">
        <f t="shared" si="1"/>
        <v>45357.676749999999</v>
      </c>
      <c r="F51" s="23">
        <v>570.71162000000004</v>
      </c>
      <c r="G51" s="23">
        <v>570.71162000000004</v>
      </c>
      <c r="H51" s="25">
        <f t="shared" si="10"/>
        <v>44786.965129999997</v>
      </c>
      <c r="K51" s="29"/>
    </row>
    <row r="52" spans="2:11" s="8" customFormat="1" x14ac:dyDescent="0.2">
      <c r="B52" s="30" t="s">
        <v>58</v>
      </c>
      <c r="C52" s="23">
        <v>64.352999999999994</v>
      </c>
      <c r="D52" s="23">
        <v>4110.21036</v>
      </c>
      <c r="E52" s="24">
        <f t="shared" si="1"/>
        <v>4174.5633600000001</v>
      </c>
      <c r="F52" s="23">
        <v>33.5154</v>
      </c>
      <c r="G52" s="23">
        <v>33.5154</v>
      </c>
      <c r="H52" s="25">
        <f t="shared" si="10"/>
        <v>4141.0479599999999</v>
      </c>
      <c r="K52" s="29"/>
    </row>
    <row r="53" spans="2:11" s="8" customFormat="1" x14ac:dyDescent="0.2">
      <c r="B53" s="30" t="s">
        <v>59</v>
      </c>
      <c r="C53" s="23">
        <v>969.88400000000001</v>
      </c>
      <c r="D53" s="23">
        <v>1817.6585899999998</v>
      </c>
      <c r="E53" s="24">
        <f t="shared" si="1"/>
        <v>2787.54259</v>
      </c>
      <c r="F53" s="23">
        <v>0</v>
      </c>
      <c r="G53" s="23">
        <v>0</v>
      </c>
      <c r="H53" s="25">
        <f t="shared" si="10"/>
        <v>2787.54259</v>
      </c>
      <c r="K53" s="29"/>
    </row>
    <row r="54" spans="2:11" s="8" customFormat="1" x14ac:dyDescent="0.2">
      <c r="B54" s="30" t="s">
        <v>74</v>
      </c>
      <c r="C54" s="23">
        <v>0</v>
      </c>
      <c r="D54" s="23">
        <v>0</v>
      </c>
      <c r="E54" s="24">
        <f t="shared" si="1"/>
        <v>0</v>
      </c>
      <c r="F54" s="23">
        <v>0</v>
      </c>
      <c r="G54" s="23">
        <v>0</v>
      </c>
      <c r="H54" s="25">
        <f t="shared" si="10"/>
        <v>0</v>
      </c>
      <c r="K54" s="29"/>
    </row>
    <row r="55" spans="2:11" s="8" customFormat="1" x14ac:dyDescent="0.2">
      <c r="B55" s="30" t="s">
        <v>60</v>
      </c>
      <c r="C55" s="23">
        <v>33998.459210000001</v>
      </c>
      <c r="D55" s="23">
        <v>4445.3130199999978</v>
      </c>
      <c r="E55" s="24">
        <f t="shared" si="1"/>
        <v>38443.772230000002</v>
      </c>
      <c r="F55" s="23">
        <v>757.73676999999998</v>
      </c>
      <c r="G55" s="23">
        <v>757.73676999999998</v>
      </c>
      <c r="H55" s="25">
        <f t="shared" si="10"/>
        <v>37686.035459999999</v>
      </c>
      <c r="K55" s="29"/>
    </row>
    <row r="56" spans="2:11" s="8" customFormat="1" x14ac:dyDescent="0.2">
      <c r="B56" s="30" t="s">
        <v>75</v>
      </c>
      <c r="C56" s="23">
        <v>0</v>
      </c>
      <c r="D56" s="23">
        <v>0</v>
      </c>
      <c r="E56" s="24">
        <f t="shared" si="1"/>
        <v>0</v>
      </c>
      <c r="F56" s="23">
        <v>0</v>
      </c>
      <c r="G56" s="23">
        <v>0</v>
      </c>
      <c r="H56" s="25">
        <f t="shared" si="10"/>
        <v>0</v>
      </c>
      <c r="J56" s="29"/>
      <c r="K56" s="29"/>
    </row>
    <row r="57" spans="2:11" s="8" customFormat="1" x14ac:dyDescent="0.2">
      <c r="B57" s="30" t="s">
        <v>12</v>
      </c>
      <c r="C57" s="23">
        <v>2721.0079100000003</v>
      </c>
      <c r="D57" s="23">
        <v>728.3339299999999</v>
      </c>
      <c r="E57" s="24">
        <f>C57+D57</f>
        <v>3449.34184</v>
      </c>
      <c r="F57" s="23">
        <v>282.55500000000001</v>
      </c>
      <c r="G57" s="23">
        <v>282.55500000000001</v>
      </c>
      <c r="H57" s="25">
        <f t="shared" si="10"/>
        <v>3166.7868400000002</v>
      </c>
      <c r="K57" s="29"/>
    </row>
    <row r="58" spans="2:11" s="8" customFormat="1" x14ac:dyDescent="0.2">
      <c r="B58" s="26" t="s">
        <v>61</v>
      </c>
      <c r="C58" s="27">
        <f>SUM(C59:C61)</f>
        <v>16732518.41</v>
      </c>
      <c r="D58" s="27">
        <f t="shared" ref="D58:G58" si="11">SUM(D59:D61)</f>
        <v>0</v>
      </c>
      <c r="E58" s="27">
        <f t="shared" si="11"/>
        <v>16732518.41</v>
      </c>
      <c r="F58" s="27">
        <f t="shared" si="11"/>
        <v>12030766.808290001</v>
      </c>
      <c r="G58" s="27">
        <f t="shared" si="11"/>
        <v>11805148.923669999</v>
      </c>
      <c r="H58" s="28">
        <f>SUM(H59:H61)</f>
        <v>4701751.6017099991</v>
      </c>
      <c r="J58" s="29"/>
      <c r="K58" s="29"/>
    </row>
    <row r="59" spans="2:11" s="8" customFormat="1" x14ac:dyDescent="0.2">
      <c r="B59" s="30" t="s">
        <v>62</v>
      </c>
      <c r="C59" s="23">
        <v>16732518.41</v>
      </c>
      <c r="D59" s="23">
        <v>0</v>
      </c>
      <c r="E59" s="24">
        <f t="shared" ref="E59:E74" si="12">C59+D59</f>
        <v>16732518.41</v>
      </c>
      <c r="F59" s="23">
        <v>12030766.808290001</v>
      </c>
      <c r="G59" s="23">
        <v>11805148.923669999</v>
      </c>
      <c r="H59" s="25">
        <f t="shared" ref="H59:H61" si="13">+E59-F59</f>
        <v>4701751.6017099991</v>
      </c>
      <c r="J59" s="29"/>
      <c r="K59" s="29"/>
    </row>
    <row r="60" spans="2:11" s="8" customFormat="1" x14ac:dyDescent="0.2">
      <c r="B60" s="30" t="s">
        <v>63</v>
      </c>
      <c r="C60" s="23">
        <v>0</v>
      </c>
      <c r="D60" s="23">
        <v>0</v>
      </c>
      <c r="E60" s="24">
        <f t="shared" si="12"/>
        <v>0</v>
      </c>
      <c r="F60" s="23">
        <v>0</v>
      </c>
      <c r="G60" s="23">
        <v>0</v>
      </c>
      <c r="H60" s="25">
        <f t="shared" si="13"/>
        <v>0</v>
      </c>
      <c r="J60" s="29"/>
      <c r="K60" s="29"/>
    </row>
    <row r="61" spans="2:11" s="8" customFormat="1" x14ac:dyDescent="0.2">
      <c r="B61" s="30" t="s">
        <v>64</v>
      </c>
      <c r="C61" s="23">
        <v>0</v>
      </c>
      <c r="D61" s="23">
        <v>0</v>
      </c>
      <c r="E61" s="24">
        <f t="shared" si="12"/>
        <v>0</v>
      </c>
      <c r="F61" s="23">
        <v>0</v>
      </c>
      <c r="G61" s="23">
        <v>0</v>
      </c>
      <c r="H61" s="25">
        <f t="shared" si="13"/>
        <v>0</v>
      </c>
      <c r="K61" s="29"/>
    </row>
    <row r="62" spans="2:11" s="8" customFormat="1" x14ac:dyDescent="0.2">
      <c r="B62" s="26" t="s">
        <v>65</v>
      </c>
      <c r="C62" s="32">
        <f>+C63</f>
        <v>1528644.5249999999</v>
      </c>
      <c r="D62" s="32">
        <f t="shared" ref="D62:H62" si="14">+D63</f>
        <v>-369462.60499999998</v>
      </c>
      <c r="E62" s="32">
        <f t="shared" si="14"/>
        <v>1159181.92</v>
      </c>
      <c r="F62" s="32">
        <f>+F63</f>
        <v>3782576.8270399999</v>
      </c>
      <c r="G62" s="32">
        <f t="shared" si="14"/>
        <v>3782576.8270399999</v>
      </c>
      <c r="H62" s="33">
        <f t="shared" si="14"/>
        <v>-2623394.90704</v>
      </c>
      <c r="K62" s="29"/>
    </row>
    <row r="63" spans="2:11" s="8" customFormat="1" x14ac:dyDescent="0.2">
      <c r="B63" s="30" t="s">
        <v>66</v>
      </c>
      <c r="C63" s="23">
        <v>1528644.5249999999</v>
      </c>
      <c r="D63" s="23">
        <v>-369462.60499999998</v>
      </c>
      <c r="E63" s="24">
        <f t="shared" si="12"/>
        <v>1159181.92</v>
      </c>
      <c r="F63" s="23">
        <v>3782576.8270399999</v>
      </c>
      <c r="G63" s="23">
        <v>3782576.8270399999</v>
      </c>
      <c r="H63" s="25">
        <f>+E63-F63</f>
        <v>-2623394.90704</v>
      </c>
      <c r="K63" s="29"/>
    </row>
    <row r="64" spans="2:11" s="8" customFormat="1" x14ac:dyDescent="0.2">
      <c r="B64" s="26" t="s">
        <v>67</v>
      </c>
      <c r="C64" s="32">
        <f>SUM(C65:C67)</f>
        <v>58642613.858999997</v>
      </c>
      <c r="D64" s="32">
        <f t="shared" ref="D64:H64" si="15">SUM(D65:D67)</f>
        <v>0</v>
      </c>
      <c r="E64" s="32">
        <f t="shared" si="15"/>
        <v>58642613.858999997</v>
      </c>
      <c r="F64" s="32">
        <f t="shared" si="15"/>
        <v>48780014.747720011</v>
      </c>
      <c r="G64" s="32">
        <f t="shared" si="15"/>
        <v>48746623.500370003</v>
      </c>
      <c r="H64" s="33">
        <f t="shared" si="15"/>
        <v>9862599.1112799942</v>
      </c>
      <c r="J64" s="29"/>
      <c r="K64" s="29"/>
    </row>
    <row r="65" spans="2:11" s="8" customFormat="1" x14ac:dyDescent="0.2">
      <c r="B65" s="30" t="s">
        <v>6</v>
      </c>
      <c r="C65" s="24">
        <v>35115336.001999997</v>
      </c>
      <c r="D65" s="24">
        <v>0</v>
      </c>
      <c r="E65" s="24">
        <f t="shared" si="12"/>
        <v>35115336.001999997</v>
      </c>
      <c r="F65" s="24">
        <v>29678336.735750001</v>
      </c>
      <c r="G65" s="24">
        <v>29678336.735750001</v>
      </c>
      <c r="H65" s="25">
        <f t="shared" ref="H65:H67" si="16">+E65-F65</f>
        <v>5436999.2662499957</v>
      </c>
      <c r="K65" s="29"/>
    </row>
    <row r="66" spans="2:11" s="8" customFormat="1" x14ac:dyDescent="0.2">
      <c r="B66" s="30" t="s">
        <v>7</v>
      </c>
      <c r="C66" s="24">
        <v>23527277.857000001</v>
      </c>
      <c r="D66" s="24">
        <v>0</v>
      </c>
      <c r="E66" s="24">
        <f t="shared" si="12"/>
        <v>23527277.857000001</v>
      </c>
      <c r="F66" s="24">
        <v>18935203.679360002</v>
      </c>
      <c r="G66" s="24">
        <v>18901812.432009999</v>
      </c>
      <c r="H66" s="25">
        <f t="shared" si="16"/>
        <v>4592074.1776399985</v>
      </c>
      <c r="K66" s="29"/>
    </row>
    <row r="67" spans="2:11" s="8" customFormat="1" x14ac:dyDescent="0.2">
      <c r="B67" s="30" t="s">
        <v>8</v>
      </c>
      <c r="C67" s="24">
        <v>0</v>
      </c>
      <c r="D67" s="24">
        <v>0</v>
      </c>
      <c r="E67" s="24">
        <f t="shared" si="12"/>
        <v>0</v>
      </c>
      <c r="F67" s="24">
        <v>166474.33261000001</v>
      </c>
      <c r="G67" s="24">
        <v>166474.33261000001</v>
      </c>
      <c r="H67" s="25">
        <f t="shared" si="16"/>
        <v>-166474.33261000001</v>
      </c>
      <c r="K67" s="29"/>
    </row>
    <row r="68" spans="2:11" s="8" customFormat="1" x14ac:dyDescent="0.2">
      <c r="B68" s="26" t="s">
        <v>68</v>
      </c>
      <c r="C68" s="27">
        <f>SUM(C69:C74)</f>
        <v>12486464.899</v>
      </c>
      <c r="D68" s="27">
        <f t="shared" ref="D68:E68" si="17">SUM(D69:D74)</f>
        <v>0</v>
      </c>
      <c r="E68" s="27">
        <f t="shared" si="17"/>
        <v>12486464.899</v>
      </c>
      <c r="F68" s="27">
        <f>SUM(F69:F74)</f>
        <v>11889133.50451</v>
      </c>
      <c r="G68" s="27">
        <f>SUM(G69:G74)</f>
        <v>11889133.50451</v>
      </c>
      <c r="H68" s="28">
        <f>SUM(H69:H74)</f>
        <v>597331.39449000009</v>
      </c>
      <c r="K68" s="29"/>
    </row>
    <row r="69" spans="2:11" s="8" customFormat="1" x14ac:dyDescent="0.2">
      <c r="B69" s="30" t="s">
        <v>69</v>
      </c>
      <c r="C69" s="24">
        <v>695832.69200000004</v>
      </c>
      <c r="D69" s="24">
        <v>0</v>
      </c>
      <c r="E69" s="24">
        <f t="shared" si="12"/>
        <v>695832.69200000004</v>
      </c>
      <c r="F69" s="24">
        <v>505120.02794</v>
      </c>
      <c r="G69" s="24">
        <v>505120.02794</v>
      </c>
      <c r="H69" s="25">
        <f t="shared" ref="H69:H74" si="18">+E69-F69</f>
        <v>190712.66406000004</v>
      </c>
      <c r="K69" s="29"/>
    </row>
    <row r="70" spans="2:11" s="8" customFormat="1" x14ac:dyDescent="0.2">
      <c r="B70" s="30" t="s">
        <v>9</v>
      </c>
      <c r="C70" s="24">
        <v>4645398.0980000002</v>
      </c>
      <c r="D70" s="24">
        <v>0</v>
      </c>
      <c r="E70" s="24">
        <f t="shared" si="12"/>
        <v>4645398.0980000002</v>
      </c>
      <c r="F70" s="24">
        <v>5065451.0477299998</v>
      </c>
      <c r="G70" s="24">
        <v>5065451.0477299998</v>
      </c>
      <c r="H70" s="25">
        <f t="shared" si="18"/>
        <v>-420052.94972999953</v>
      </c>
      <c r="K70" s="29"/>
    </row>
    <row r="71" spans="2:11" s="8" customFormat="1" x14ac:dyDescent="0.2">
      <c r="B71" s="30" t="s">
        <v>10</v>
      </c>
      <c r="C71" s="24">
        <v>201200.86499999999</v>
      </c>
      <c r="D71" s="24">
        <v>0</v>
      </c>
      <c r="E71" s="24">
        <f t="shared" si="12"/>
        <v>201200.86499999999</v>
      </c>
      <c r="F71" s="24">
        <v>97976.386469999998</v>
      </c>
      <c r="G71" s="24">
        <v>97976.386469999998</v>
      </c>
      <c r="H71" s="25">
        <f t="shared" si="18"/>
        <v>103224.47852999999</v>
      </c>
      <c r="K71" s="29"/>
    </row>
    <row r="72" spans="2:11" s="8" customFormat="1" x14ac:dyDescent="0.2">
      <c r="B72" s="30" t="s">
        <v>11</v>
      </c>
      <c r="C72" s="24">
        <v>210000</v>
      </c>
      <c r="D72" s="24">
        <v>0</v>
      </c>
      <c r="E72" s="24">
        <f t="shared" si="12"/>
        <v>210000</v>
      </c>
      <c r="F72" s="24">
        <v>0</v>
      </c>
      <c r="G72" s="24">
        <v>0</v>
      </c>
      <c r="H72" s="25">
        <f t="shared" si="18"/>
        <v>210000</v>
      </c>
      <c r="K72" s="29"/>
    </row>
    <row r="73" spans="2:11" s="8" customFormat="1" x14ac:dyDescent="0.2">
      <c r="B73" s="30" t="s">
        <v>70</v>
      </c>
      <c r="C73" s="24">
        <v>24550.911</v>
      </c>
      <c r="D73" s="24">
        <v>0</v>
      </c>
      <c r="E73" s="24">
        <f t="shared" si="12"/>
        <v>24550.911</v>
      </c>
      <c r="F73" s="24">
        <v>457.54444999999998</v>
      </c>
      <c r="G73" s="24">
        <v>457.54444999999998</v>
      </c>
      <c r="H73" s="25">
        <f t="shared" si="18"/>
        <v>24093.366549999999</v>
      </c>
      <c r="K73" s="29"/>
    </row>
    <row r="74" spans="2:11" s="8" customFormat="1" x14ac:dyDescent="0.2">
      <c r="B74" s="30" t="s">
        <v>71</v>
      </c>
      <c r="C74" s="24">
        <v>6709482.3329999996</v>
      </c>
      <c r="D74" s="24">
        <v>0</v>
      </c>
      <c r="E74" s="24">
        <f t="shared" si="12"/>
        <v>6709482.3329999996</v>
      </c>
      <c r="F74" s="24">
        <v>6220128.49792</v>
      </c>
      <c r="G74" s="24">
        <v>6220128.49792</v>
      </c>
      <c r="H74" s="25">
        <f t="shared" si="18"/>
        <v>489353.83507999964</v>
      </c>
      <c r="K74" s="29"/>
    </row>
    <row r="75" spans="2:11" s="8" customFormat="1" ht="17.25" customHeight="1" thickBot="1" x14ac:dyDescent="0.25">
      <c r="B75" s="34" t="s">
        <v>72</v>
      </c>
      <c r="C75" s="35">
        <f>SUM(C12+C20+C30+C40+C49+C58+C62+C64+C68)</f>
        <v>310593392.62097996</v>
      </c>
      <c r="D75" s="35">
        <f>SUM(D12+D20+D30+D40+D49+D58+D62+D64+D68)</f>
        <v>3861395.6402599993</v>
      </c>
      <c r="E75" s="35">
        <f>+E12+E20+E30+E40+E49+E58+E62+E64+E68</f>
        <v>314454788.26123995</v>
      </c>
      <c r="F75" s="35">
        <f>SUM(F12+F20+F30+F40+F49+F58+F62+F64+F68)</f>
        <v>233629335.50809997</v>
      </c>
      <c r="G75" s="35">
        <f>SUM(G12+G20+G30+G40+G49+G58+G62+G64+G68)</f>
        <v>232743566.08127993</v>
      </c>
      <c r="H75" s="36">
        <f>+H12+H20+H30+H40+H49+H58+H62+H64+H68</f>
        <v>80825452.753140002</v>
      </c>
      <c r="I75" s="2"/>
      <c r="K75" s="29"/>
    </row>
    <row r="76" spans="2:11" x14ac:dyDescent="0.2">
      <c r="C76" s="37"/>
      <c r="D76" s="27"/>
      <c r="E76" s="37"/>
      <c r="F76" s="27"/>
      <c r="G76" s="27"/>
      <c r="H76" s="24"/>
    </row>
    <row r="77" spans="2:11" x14ac:dyDescent="0.2">
      <c r="C77" s="37"/>
      <c r="D77" s="37"/>
      <c r="E77" s="37"/>
      <c r="F77" s="24"/>
      <c r="G77" s="24"/>
      <c r="H77" s="37"/>
    </row>
    <row r="78" spans="2:11" x14ac:dyDescent="0.2">
      <c r="C78" s="37"/>
      <c r="D78" s="37"/>
      <c r="E78" s="37"/>
      <c r="F78" s="24"/>
      <c r="G78" s="38"/>
    </row>
    <row r="79" spans="2:11" x14ac:dyDescent="0.2">
      <c r="G79" s="39"/>
    </row>
    <row r="81" spans="6:6" x14ac:dyDescent="0.2">
      <c r="F81" s="3"/>
    </row>
  </sheetData>
  <mergeCells count="9">
    <mergeCell ref="B2:I2"/>
    <mergeCell ref="B9:B11"/>
    <mergeCell ref="C9:G9"/>
    <mergeCell ref="H9:H10"/>
    <mergeCell ref="B3:H3"/>
    <mergeCell ref="B4:H4"/>
    <mergeCell ref="B5:H5"/>
    <mergeCell ref="B7:H7"/>
    <mergeCell ref="B6:H6"/>
  </mergeCells>
  <printOptions horizontalCentered="1"/>
  <pageMargins left="0.39370078740157483" right="0.39370078740157483" top="0.39370078740157483" bottom="0.3937007874015748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2023-10-19T17:29:20Z</cp:lastPrinted>
  <dcterms:created xsi:type="dcterms:W3CDTF">2014-04-29T22:03:03Z</dcterms:created>
  <dcterms:modified xsi:type="dcterms:W3CDTF">2023-10-19T17:29:24Z</dcterms:modified>
</cp:coreProperties>
</file>