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F570FD5-B90A-44C8-80B2-BF9DDF1C3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 Obj Gasto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0" l="1"/>
  <c r="D49" i="20"/>
  <c r="D58" i="20"/>
  <c r="D62" i="20"/>
  <c r="D64" i="20"/>
  <c r="D68" i="20"/>
  <c r="E74" i="20"/>
  <c r="E73" i="20"/>
  <c r="E72" i="20"/>
  <c r="E71" i="20"/>
  <c r="E70" i="20"/>
  <c r="E69" i="20"/>
  <c r="E67" i="20"/>
  <c r="E66" i="20"/>
  <c r="E65" i="20"/>
  <c r="E63" i="20"/>
  <c r="E62" i="20" s="1"/>
  <c r="E61" i="20"/>
  <c r="E60" i="20"/>
  <c r="E59" i="20"/>
  <c r="E57" i="20"/>
  <c r="E56" i="20"/>
  <c r="E54" i="20"/>
  <c r="E53" i="20"/>
  <c r="E52" i="20"/>
  <c r="E51" i="20"/>
  <c r="E50" i="20"/>
  <c r="E48" i="20"/>
  <c r="E47" i="20"/>
  <c r="E46" i="20"/>
  <c r="E45" i="20"/>
  <c r="E44" i="20"/>
  <c r="E43" i="20"/>
  <c r="E42" i="20"/>
  <c r="E41" i="20"/>
  <c r="H74" i="20" l="1"/>
  <c r="H73" i="20"/>
  <c r="H72" i="20"/>
  <c r="H71" i="20"/>
  <c r="H70" i="20"/>
  <c r="H69" i="20"/>
  <c r="H63" i="20"/>
  <c r="H56" i="20"/>
  <c r="H54" i="20"/>
  <c r="H53" i="20"/>
  <c r="H51" i="20"/>
  <c r="H50" i="20"/>
  <c r="H39" i="20"/>
  <c r="H38" i="20"/>
  <c r="H37" i="20"/>
  <c r="H36" i="20"/>
  <c r="H35" i="20"/>
  <c r="H34" i="20"/>
  <c r="H33" i="20"/>
  <c r="H32" i="20"/>
  <c r="H31" i="20"/>
  <c r="H58" i="20" l="1"/>
  <c r="H40" i="20"/>
  <c r="H68" i="20"/>
  <c r="G68" i="20"/>
  <c r="F68" i="20"/>
  <c r="C12" i="20" l="1"/>
  <c r="F12" i="20"/>
  <c r="G12" i="20"/>
  <c r="F20" i="20"/>
  <c r="H20" i="20"/>
  <c r="E30" i="20"/>
  <c r="F30" i="20"/>
  <c r="H30" i="20"/>
  <c r="F40" i="20"/>
  <c r="C49" i="20"/>
  <c r="E49" i="20"/>
  <c r="F49" i="20"/>
  <c r="G49" i="20"/>
  <c r="C58" i="20"/>
  <c r="E58" i="20"/>
  <c r="F58" i="20"/>
  <c r="C62" i="20"/>
  <c r="F62" i="20"/>
  <c r="G62" i="20"/>
  <c r="H62" i="20"/>
  <c r="C64" i="20"/>
  <c r="E64" i="20"/>
  <c r="F64" i="20"/>
  <c r="G64" i="20"/>
  <c r="C68" i="20"/>
  <c r="E68" i="20"/>
  <c r="H49" i="20" l="1"/>
  <c r="G75" i="20" l="1"/>
  <c r="F75" i="20"/>
  <c r="D75" i="20"/>
</calcChain>
</file>

<file path=xl/sharedStrings.xml><?xml version="1.0" encoding="utf-8"?>
<sst xmlns="http://schemas.openxmlformats.org/spreadsheetml/2006/main" count="80" uniqueCount="80">
  <si>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</si>
  <si>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</si>
  <si>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</si>
  <si>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</si>
  <si>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</si>
  <si>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</si>
  <si>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</si>
  <si>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</si>
  <si>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</si>
  <si>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</si>
  <si>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</si>
  <si>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</si>
  <si>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</si>
  <si>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</si>
  <si>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</si>
  <si>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</si>
  <si>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</si>
  <si>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</si>
  <si>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</si>
  <si>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</si>
  <si>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</si>
  <si>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</si>
  <si>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</si>
  <si>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</si>
  <si>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</si>
  <si>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</si>
  <si>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</si>
  <si>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</si>
  <si>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</si>
  <si>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</si>
  <si>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</si>
  <si>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</si>
  <si>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</si>
  <si>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</si>
  <si>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</si>
  <si>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</si>
  <si>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</si>
  <si>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</si>
  <si>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</si>
  <si>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</si>
  <si>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</si>
  <si>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</si>
  <si>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</si>
  <si>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</si>
  <si>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</si>
  <si>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</si>
  <si>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</si>
  <si>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</si>
  <si>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</si>
  <si>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</si>
  <si>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</si>
  <si>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</si>
  <si>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</si>
  <si>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</si>
  <si>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</si>
  <si>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</si>
  <si>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</si>
  <si>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</si>
  <si>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</si>
  <si>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</si>
  <si>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</si>
  <si>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</si>
  <si>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</si>
  <si>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</si>
  <si>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</si>
  <si>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</si>
  <si>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</si>
  <si>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</si>
  <si>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</si>
  <si>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</si>
  <si>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</si>
  <si>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</si>
  <si>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</si>
  <si>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</si>
  <si>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</si>
  <si>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</si>
  <si>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</si>
  <si>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Cifras Preliminares</t>
  </si>
  <si>
    <t>Del 1 de enero al 31 de diciembre de 2022</t>
  </si>
  <si>
    <t>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</si>
</sst>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5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Fill="1"/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3"/>
  <sheetViews>
    <sheetView showGridLines="0" tabSelected="1" zoomScaleNormal="100" workbookViewId="0"/>
  </sheetViews>
  <sheetFormatPr baseColWidth="10" defaultRowHeight="12" x14ac:dyDescent="0.2"/>
  <cols>
    <col min="1" max="1" width="5" style="1" customWidth="1"/>
    <col min="2" max="2" width="51.7109375" style="1" customWidth="1"/>
    <col min="3" max="3" width="12.28515625" style="1" bestFit="1" customWidth="1"/>
    <col min="4" max="4" width="12.7109375" style="1" bestFit="1" customWidth="1"/>
    <col min="5" max="5" width="20.85546875" style="1" customWidth="1"/>
    <col min="6" max="7" width="12.28515625" style="1" bestFit="1" customWidth="1"/>
    <col min="8" max="8" width="11.28515625" style="1" bestFit="1" customWidth="1"/>
    <col min="9" max="9" width="3.140625" style="1" customWidth="1"/>
    <col min="10" max="10" width="11.7109375" style="1" bestFit="1" customWidth="1"/>
    <col min="11" max="11" width="16" style="2" customWidth="1"/>
    <col min="12" max="12" width="11.85546875" style="1" bestFit="1" customWidth="1"/>
    <col min="13" max="16384" width="11.42578125" style="1"/>
  </cols>
  <sheetData>
    <row r="2" spans="2:9" x14ac:dyDescent="0.2">
      <c r="B2" s="30" t="s">
        <v>76</v>
      </c>
      <c r="C2" s="30"/>
      <c r="D2" s="30"/>
      <c r="E2" s="30"/>
      <c r="F2" s="30"/>
      <c r="G2" s="30"/>
      <c r="H2" s="30"/>
      <c r="I2" s="30"/>
    </row>
    <row r="3" spans="2:9" x14ac:dyDescent="0.2">
      <c r="B3" s="38" t="s">
        <v>18</v>
      </c>
      <c r="C3" s="38"/>
      <c r="D3" s="38"/>
      <c r="E3" s="38"/>
      <c r="F3" s="38"/>
      <c r="G3" s="38"/>
      <c r="H3" s="38"/>
    </row>
    <row r="4" spans="2:9" x14ac:dyDescent="0.2">
      <c r="B4" s="39" t="s">
        <v>25</v>
      </c>
      <c r="C4" s="39"/>
      <c r="D4" s="39"/>
      <c r="E4" s="39"/>
      <c r="F4" s="39"/>
      <c r="G4" s="39"/>
      <c r="H4" s="39"/>
    </row>
    <row r="5" spans="2:9" x14ac:dyDescent="0.2">
      <c r="B5" s="39" t="s">
        <v>78</v>
      </c>
      <c r="C5" s="39"/>
      <c r="D5" s="39"/>
      <c r="E5" s="39"/>
      <c r="F5" s="39"/>
      <c r="G5" s="39"/>
      <c r="H5" s="39"/>
    </row>
    <row r="6" spans="2:9" x14ac:dyDescent="0.2">
      <c r="B6" s="39" t="s">
        <v>77</v>
      </c>
      <c r="C6" s="39"/>
      <c r="D6" s="39"/>
      <c r="E6" s="39"/>
      <c r="F6" s="39"/>
      <c r="G6" s="39"/>
      <c r="H6" s="39"/>
    </row>
    <row r="7" spans="2:9" x14ac:dyDescent="0.2">
      <c r="B7" s="39" t="s">
        <v>14</v>
      </c>
      <c r="C7" s="39"/>
      <c r="D7" s="39"/>
      <c r="E7" s="39"/>
      <c r="F7" s="39"/>
      <c r="G7" s="39"/>
      <c r="H7" s="39"/>
    </row>
    <row r="8" spans="2:9" ht="12.75" thickBot="1" x14ac:dyDescent="0.25">
      <c r="B8" s="3"/>
      <c r="C8" s="3"/>
      <c r="D8" s="3"/>
      <c r="E8" s="3"/>
      <c r="F8" s="3"/>
      <c r="G8" s="3"/>
      <c r="H8" s="3"/>
    </row>
    <row r="9" spans="2:9" ht="12.75" thickBot="1" x14ac:dyDescent="0.25">
      <c r="B9" s="31" t="s">
        <v>13</v>
      </c>
      <c r="C9" s="33" t="s">
        <v>19</v>
      </c>
      <c r="D9" s="34"/>
      <c r="E9" s="34"/>
      <c r="F9" s="34"/>
      <c r="G9" s="35"/>
      <c r="H9" s="36" t="s">
        <v>20</v>
      </c>
    </row>
    <row r="10" spans="2:9" ht="24.75" thickBot="1" x14ac:dyDescent="0.25">
      <c r="B10" s="32"/>
      <c r="C10" s="4" t="s">
        <v>21</v>
      </c>
      <c r="D10" s="5" t="s">
        <v>22</v>
      </c>
      <c r="E10" s="4" t="s">
        <v>17</v>
      </c>
      <c r="F10" s="4" t="s">
        <v>15</v>
      </c>
      <c r="G10" s="4" t="s">
        <v>16</v>
      </c>
      <c r="H10" s="37"/>
    </row>
    <row r="11" spans="2:9" ht="12.75" thickBot="1" x14ac:dyDescent="0.25">
      <c r="B11" s="32"/>
      <c r="C11" s="6">
        <v>1</v>
      </c>
      <c r="D11" s="6">
        <v>2</v>
      </c>
      <c r="E11" s="6" t="s">
        <v>23</v>
      </c>
      <c r="F11" s="6">
        <v>4</v>
      </c>
      <c r="G11" s="6">
        <v>5</v>
      </c>
      <c r="H11" s="6" t="s">
        <v>24</v>
      </c>
    </row>
    <row r="12" spans="2:9" x14ac:dyDescent="0.2">
      <c r="B12" s="7" t="s">
        <v>26</v>
      </c>
      <c r="C12" s="8">
        <f t="shared" ref="C12:G12" si="0">SUM(C13:C19)</f>
        <v>67555296.700000018</v>
      </c>
      <c r="D12" s="8">
        <f>SUM(D13:D19)</f>
        <v>944803</v>
      </c>
      <c r="E12" s="8">
        <v>68500099.599999994</v>
      </c>
      <c r="F12" s="8">
        <f t="shared" si="0"/>
        <v>68155602.800000012</v>
      </c>
      <c r="G12" s="8">
        <f t="shared" si="0"/>
        <v>68155602.800000012</v>
      </c>
      <c r="H12" s="9">
        <v>344496.8</v>
      </c>
    </row>
    <row r="13" spans="2:9" x14ac:dyDescent="0.2">
      <c r="B13" s="10" t="s">
        <v>27</v>
      </c>
      <c r="C13" s="11">
        <v>26297177</v>
      </c>
      <c r="D13" s="11">
        <v>628367.30000000005</v>
      </c>
      <c r="E13" s="11">
        <v>26925544.300000001</v>
      </c>
      <c r="F13" s="11">
        <v>26905295</v>
      </c>
      <c r="G13" s="11">
        <v>26905295</v>
      </c>
      <c r="H13" s="12">
        <v>20249.300000000745</v>
      </c>
    </row>
    <row r="14" spans="2:9" x14ac:dyDescent="0.2">
      <c r="B14" s="10" t="s">
        <v>28</v>
      </c>
      <c r="C14" s="11">
        <v>434814.7</v>
      </c>
      <c r="D14" s="11">
        <v>288516.09999999998</v>
      </c>
      <c r="E14" s="11">
        <v>723330.7</v>
      </c>
      <c r="F14" s="11">
        <v>428026.1</v>
      </c>
      <c r="G14" s="11">
        <v>428026.1</v>
      </c>
      <c r="H14" s="12">
        <v>295304.7</v>
      </c>
    </row>
    <row r="15" spans="2:9" x14ac:dyDescent="0.2">
      <c r="B15" s="10" t="s">
        <v>29</v>
      </c>
      <c r="C15" s="11">
        <v>21699531</v>
      </c>
      <c r="D15" s="11">
        <v>1404.6</v>
      </c>
      <c r="E15" s="11">
        <v>21700935.600000001</v>
      </c>
      <c r="F15" s="11">
        <v>22920984.600000001</v>
      </c>
      <c r="G15" s="11">
        <v>22920984.600000001</v>
      </c>
      <c r="H15" s="12">
        <v>-1220049</v>
      </c>
    </row>
    <row r="16" spans="2:9" x14ac:dyDescent="0.2">
      <c r="B16" s="10" t="s">
        <v>30</v>
      </c>
      <c r="C16" s="11">
        <v>8410144.6999999993</v>
      </c>
      <c r="D16" s="11">
        <v>42213.4</v>
      </c>
      <c r="E16" s="11">
        <v>8452358.0999999996</v>
      </c>
      <c r="F16" s="11">
        <v>8882085.5</v>
      </c>
      <c r="G16" s="11">
        <v>8882085.5</v>
      </c>
      <c r="H16" s="12">
        <v>-429727.40000000037</v>
      </c>
    </row>
    <row r="17" spans="2:12" x14ac:dyDescent="0.2">
      <c r="B17" s="10" t="s">
        <v>31</v>
      </c>
      <c r="C17" s="11">
        <v>10413528.4</v>
      </c>
      <c r="D17" s="11">
        <v>-9892.5</v>
      </c>
      <c r="E17" s="11">
        <v>10403635.800000001</v>
      </c>
      <c r="F17" s="11">
        <v>8897030.4000000004</v>
      </c>
      <c r="G17" s="11">
        <v>8897030.4000000004</v>
      </c>
      <c r="H17" s="12">
        <v>1506605.5</v>
      </c>
    </row>
    <row r="18" spans="2:12" x14ac:dyDescent="0.2">
      <c r="B18" s="10" t="s">
        <v>32</v>
      </c>
      <c r="C18" s="11">
        <v>0</v>
      </c>
      <c r="D18" s="11"/>
      <c r="E18" s="11">
        <v>0</v>
      </c>
      <c r="F18" s="11"/>
      <c r="G18" s="11"/>
      <c r="H18" s="12">
        <v>0</v>
      </c>
    </row>
    <row r="19" spans="2:12" x14ac:dyDescent="0.2">
      <c r="B19" s="10" t="s">
        <v>33</v>
      </c>
      <c r="C19" s="11">
        <v>300100.90000000002</v>
      </c>
      <c r="D19" s="11">
        <v>-5805.9</v>
      </c>
      <c r="E19" s="11">
        <v>294295</v>
      </c>
      <c r="F19" s="11">
        <v>122181.2</v>
      </c>
      <c r="G19" s="11">
        <v>122181.2</v>
      </c>
      <c r="H19" s="12">
        <v>172113.8</v>
      </c>
    </row>
    <row r="20" spans="2:12" s="3" customFormat="1" x14ac:dyDescent="0.2">
      <c r="B20" s="13" t="s">
        <v>34</v>
      </c>
      <c r="C20" s="14">
        <v>2531108.6</v>
      </c>
      <c r="D20" s="14">
        <v>-30760</v>
      </c>
      <c r="E20" s="14">
        <v>2500348.5</v>
      </c>
      <c r="F20" s="14">
        <f t="shared" ref="D20:H20" si="1">SUM(F21:F29)</f>
        <v>2195920</v>
      </c>
      <c r="G20" s="14">
        <v>1868811.8</v>
      </c>
      <c r="H20" s="15">
        <f t="shared" si="1"/>
        <v>304428.49999999994</v>
      </c>
      <c r="J20" s="16"/>
      <c r="K20" s="16"/>
    </row>
    <row r="21" spans="2:12" s="3" customFormat="1" x14ac:dyDescent="0.2">
      <c r="B21" s="17" t="s">
        <v>35</v>
      </c>
      <c r="C21" s="11">
        <v>363876.1</v>
      </c>
      <c r="D21" s="11">
        <v>-118821.7</v>
      </c>
      <c r="E21" s="11">
        <v>245054.39999999997</v>
      </c>
      <c r="F21" s="11">
        <v>186073.1</v>
      </c>
      <c r="G21" s="11">
        <v>163845.70000000001</v>
      </c>
      <c r="H21" s="12">
        <v>58981.299999999959</v>
      </c>
      <c r="K21" s="16"/>
    </row>
    <row r="22" spans="2:12" s="3" customFormat="1" x14ac:dyDescent="0.2">
      <c r="B22" s="17" t="s">
        <v>36</v>
      </c>
      <c r="C22" s="11">
        <v>1411480</v>
      </c>
      <c r="D22" s="11">
        <v>51186.9</v>
      </c>
      <c r="E22" s="11">
        <v>1462666.8</v>
      </c>
      <c r="F22" s="11">
        <v>1426823.6</v>
      </c>
      <c r="G22" s="11">
        <v>1177272.1000000001</v>
      </c>
      <c r="H22" s="12">
        <v>35843.199999999953</v>
      </c>
      <c r="K22" s="16"/>
    </row>
    <row r="23" spans="2:12" s="3" customFormat="1" x14ac:dyDescent="0.2">
      <c r="B23" s="17" t="s">
        <v>37</v>
      </c>
      <c r="C23" s="11">
        <v>-196.4</v>
      </c>
      <c r="D23" s="11">
        <v>1473.9</v>
      </c>
      <c r="E23" s="11">
        <v>1277.5</v>
      </c>
      <c r="F23" s="11">
        <v>1185.2</v>
      </c>
      <c r="G23" s="11">
        <v>1140.5</v>
      </c>
      <c r="H23" s="12">
        <v>92.299999999999955</v>
      </c>
      <c r="K23" s="16"/>
    </row>
    <row r="24" spans="2:12" s="3" customFormat="1" x14ac:dyDescent="0.2">
      <c r="B24" s="17" t="s">
        <v>38</v>
      </c>
      <c r="C24" s="11">
        <v>79364.3</v>
      </c>
      <c r="D24" s="11">
        <v>34591.9</v>
      </c>
      <c r="E24" s="11">
        <v>113956.1</v>
      </c>
      <c r="F24" s="11">
        <v>91982.5</v>
      </c>
      <c r="G24" s="11">
        <v>66872.100000000006</v>
      </c>
      <c r="H24" s="12">
        <v>21973.600000000006</v>
      </c>
      <c r="K24" s="16"/>
    </row>
    <row r="25" spans="2:12" s="3" customFormat="1" x14ac:dyDescent="0.2">
      <c r="B25" s="17" t="s">
        <v>39</v>
      </c>
      <c r="C25" s="11">
        <v>31514.1</v>
      </c>
      <c r="D25" s="11">
        <v>16786.599999999999</v>
      </c>
      <c r="E25" s="11">
        <v>48300.6</v>
      </c>
      <c r="F25" s="11">
        <v>25172.1</v>
      </c>
      <c r="G25" s="11">
        <v>22039.8</v>
      </c>
      <c r="H25" s="12">
        <v>23128.6</v>
      </c>
      <c r="K25" s="16"/>
    </row>
    <row r="26" spans="2:12" s="3" customFormat="1" x14ac:dyDescent="0.2">
      <c r="B26" s="17" t="s">
        <v>40</v>
      </c>
      <c r="C26" s="11">
        <v>454879</v>
      </c>
      <c r="D26" s="11">
        <v>7452.7</v>
      </c>
      <c r="E26" s="11">
        <v>462331.7</v>
      </c>
      <c r="F26" s="11">
        <v>388598</v>
      </c>
      <c r="G26" s="11">
        <v>383163.9</v>
      </c>
      <c r="H26" s="12">
        <v>73733.700000000012</v>
      </c>
      <c r="K26" s="16"/>
    </row>
    <row r="27" spans="2:12" s="3" customFormat="1" x14ac:dyDescent="0.2">
      <c r="B27" s="17" t="s">
        <v>41</v>
      </c>
      <c r="C27" s="11">
        <v>98011.1</v>
      </c>
      <c r="D27" s="11">
        <v>10532.4</v>
      </c>
      <c r="E27" s="11">
        <v>108543.5</v>
      </c>
      <c r="F27" s="11">
        <v>39611.1</v>
      </c>
      <c r="G27" s="11">
        <v>24241.599999999999</v>
      </c>
      <c r="H27" s="12">
        <v>68932.399999999994</v>
      </c>
      <c r="K27" s="16"/>
    </row>
    <row r="28" spans="2:12" s="3" customFormat="1" x14ac:dyDescent="0.2">
      <c r="B28" s="17" t="s">
        <v>42</v>
      </c>
      <c r="C28" s="11">
        <v>56879.3</v>
      </c>
      <c r="D28" s="11">
        <v>-54206.7</v>
      </c>
      <c r="E28" s="11">
        <v>2672.7</v>
      </c>
      <c r="F28" s="11">
        <v>129.5</v>
      </c>
      <c r="G28" s="11">
        <v>116.1</v>
      </c>
      <c r="H28" s="12">
        <v>2543.1999999999998</v>
      </c>
      <c r="K28" s="16"/>
    </row>
    <row r="29" spans="2:12" s="3" customFormat="1" x14ac:dyDescent="0.2">
      <c r="B29" s="17" t="s">
        <v>75</v>
      </c>
      <c r="C29" s="11">
        <v>35301</v>
      </c>
      <c r="D29" s="11">
        <v>20244.099999999999</v>
      </c>
      <c r="E29" s="11">
        <v>55545.1</v>
      </c>
      <c r="F29" s="11">
        <v>36344.9</v>
      </c>
      <c r="G29" s="11">
        <v>30119.8</v>
      </c>
      <c r="H29" s="12">
        <v>19200.199999999997</v>
      </c>
      <c r="K29" s="16"/>
    </row>
    <row r="30" spans="2:12" s="3" customFormat="1" x14ac:dyDescent="0.2">
      <c r="B30" s="13" t="s">
        <v>79</v>
      </c>
      <c r="C30" s="14">
        <v>10779101.4</v>
      </c>
      <c r="D30" s="14">
        <v>1253584.8999999999</v>
      </c>
      <c r="E30" s="14">
        <f t="shared" ref="D30:H30" si="2">SUM(E31:E39)</f>
        <v>12032686.300000001</v>
      </c>
      <c r="F30" s="14">
        <f t="shared" si="2"/>
        <v>10049591.199999999</v>
      </c>
      <c r="G30" s="14">
        <v>9313023.8000000007</v>
      </c>
      <c r="H30" s="15">
        <f t="shared" si="2"/>
        <v>1983095.1000000003</v>
      </c>
      <c r="J30" s="16"/>
      <c r="K30" s="16"/>
      <c r="L30" s="16"/>
    </row>
    <row r="31" spans="2:12" s="3" customFormat="1" x14ac:dyDescent="0.2">
      <c r="B31" s="17" t="s">
        <v>43</v>
      </c>
      <c r="C31" s="11">
        <v>912378.7</v>
      </c>
      <c r="D31" s="11">
        <v>128880.7</v>
      </c>
      <c r="E31" s="11">
        <v>1041259.3</v>
      </c>
      <c r="F31" s="11">
        <v>761367.8</v>
      </c>
      <c r="G31" s="11">
        <v>680956.4</v>
      </c>
      <c r="H31" s="12">
        <f t="shared" ref="H31:H39" si="3">+E31-F31</f>
        <v>279891.5</v>
      </c>
      <c r="K31" s="16"/>
    </row>
    <row r="32" spans="2:12" s="3" customFormat="1" x14ac:dyDescent="0.2">
      <c r="B32" s="17" t="s">
        <v>44</v>
      </c>
      <c r="C32" s="11">
        <v>1498342.3999999999</v>
      </c>
      <c r="D32" s="11">
        <v>44084</v>
      </c>
      <c r="E32" s="11">
        <v>1542426.4</v>
      </c>
      <c r="F32" s="11">
        <v>1312861.7</v>
      </c>
      <c r="G32" s="11">
        <v>1224102.6000000001</v>
      </c>
      <c r="H32" s="12">
        <f t="shared" si="3"/>
        <v>229564.69999999995</v>
      </c>
      <c r="K32" s="16"/>
    </row>
    <row r="33" spans="2:11" s="3" customFormat="1" x14ac:dyDescent="0.2">
      <c r="B33" s="17" t="s">
        <v>45</v>
      </c>
      <c r="C33" s="11">
        <v>2274165.9</v>
      </c>
      <c r="D33" s="11">
        <v>876298.2</v>
      </c>
      <c r="E33" s="11">
        <v>3150464.0999999996</v>
      </c>
      <c r="F33" s="11">
        <v>2094415.9</v>
      </c>
      <c r="G33" s="11">
        <v>1946636.1</v>
      </c>
      <c r="H33" s="12">
        <f t="shared" si="3"/>
        <v>1056048.1999999997</v>
      </c>
      <c r="K33" s="16"/>
    </row>
    <row r="34" spans="2:11" s="3" customFormat="1" x14ac:dyDescent="0.2">
      <c r="B34" s="17" t="s">
        <v>46</v>
      </c>
      <c r="C34" s="11">
        <v>1215460.8999999999</v>
      </c>
      <c r="D34" s="11">
        <v>90320.3</v>
      </c>
      <c r="E34" s="11">
        <v>1305781.2</v>
      </c>
      <c r="F34" s="11">
        <v>917076.4</v>
      </c>
      <c r="G34" s="11">
        <v>796329.4</v>
      </c>
      <c r="H34" s="12">
        <f t="shared" si="3"/>
        <v>388704.79999999993</v>
      </c>
      <c r="K34" s="16"/>
    </row>
    <row r="35" spans="2:11" s="3" customFormat="1" x14ac:dyDescent="0.2">
      <c r="B35" s="17" t="s">
        <v>47</v>
      </c>
      <c r="C35" s="11">
        <v>985397.1</v>
      </c>
      <c r="D35" s="11">
        <v>209532.4</v>
      </c>
      <c r="E35" s="11">
        <v>1194929.5</v>
      </c>
      <c r="F35" s="11">
        <v>1438370</v>
      </c>
      <c r="G35" s="11">
        <v>1270913.6000000001</v>
      </c>
      <c r="H35" s="12">
        <f t="shared" si="3"/>
        <v>-243440.5</v>
      </c>
      <c r="K35" s="16"/>
    </row>
    <row r="36" spans="2:11" s="3" customFormat="1" x14ac:dyDescent="0.2">
      <c r="B36" s="17" t="s">
        <v>48</v>
      </c>
      <c r="C36" s="11">
        <v>366590.2</v>
      </c>
      <c r="D36" s="11">
        <v>214351.3</v>
      </c>
      <c r="E36" s="11">
        <v>580941.5</v>
      </c>
      <c r="F36" s="11">
        <v>466905.2</v>
      </c>
      <c r="G36" s="11">
        <v>466383.3</v>
      </c>
      <c r="H36" s="12">
        <f t="shared" si="3"/>
        <v>114036.29999999999</v>
      </c>
      <c r="K36" s="16"/>
    </row>
    <row r="37" spans="2:11" s="3" customFormat="1" x14ac:dyDescent="0.2">
      <c r="B37" s="17" t="s">
        <v>49</v>
      </c>
      <c r="C37" s="11">
        <v>37271.1</v>
      </c>
      <c r="D37" s="11">
        <v>2296.3000000000002</v>
      </c>
      <c r="E37" s="11">
        <v>39567.4</v>
      </c>
      <c r="F37" s="11">
        <v>27683.599999999999</v>
      </c>
      <c r="G37" s="11">
        <v>26078.7</v>
      </c>
      <c r="H37" s="12">
        <f t="shared" si="3"/>
        <v>11883.800000000003</v>
      </c>
      <c r="K37" s="16"/>
    </row>
    <row r="38" spans="2:11" s="3" customFormat="1" x14ac:dyDescent="0.2">
      <c r="B38" s="17" t="s">
        <v>50</v>
      </c>
      <c r="C38" s="11">
        <v>192117.5</v>
      </c>
      <c r="D38" s="11">
        <v>-9287.4</v>
      </c>
      <c r="E38" s="11">
        <v>182830</v>
      </c>
      <c r="F38" s="11">
        <v>136859.20000000001</v>
      </c>
      <c r="G38" s="11">
        <v>113119.4</v>
      </c>
      <c r="H38" s="12">
        <f t="shared" si="3"/>
        <v>45970.799999999988</v>
      </c>
      <c r="K38" s="16"/>
    </row>
    <row r="39" spans="2:11" s="3" customFormat="1" x14ac:dyDescent="0.2">
      <c r="B39" s="17" t="s">
        <v>51</v>
      </c>
      <c r="C39" s="11">
        <v>3297377.7</v>
      </c>
      <c r="D39" s="11">
        <v>-302890.8</v>
      </c>
      <c r="E39" s="11">
        <v>2994486.9000000004</v>
      </c>
      <c r="F39" s="11">
        <v>2894051.4</v>
      </c>
      <c r="G39" s="11">
        <v>2788504.4</v>
      </c>
      <c r="H39" s="12">
        <f t="shared" si="3"/>
        <v>100435.50000000047</v>
      </c>
      <c r="K39" s="16"/>
    </row>
    <row r="40" spans="2:11" s="3" customFormat="1" x14ac:dyDescent="0.2">
      <c r="B40" s="13" t="s">
        <v>52</v>
      </c>
      <c r="C40" s="14">
        <v>124668846.90000001</v>
      </c>
      <c r="D40" s="14">
        <v>1699773.7</v>
      </c>
      <c r="E40" s="14">
        <v>126368620.7</v>
      </c>
      <c r="F40" s="14">
        <f t="shared" ref="D40:G40" si="4">SUM(F41:F48)</f>
        <v>124710795.19999999</v>
      </c>
      <c r="G40" s="14">
        <v>122658266.90000001</v>
      </c>
      <c r="H40" s="15">
        <f>SUM(H41:H48)</f>
        <v>1657825.4659999998</v>
      </c>
      <c r="J40" s="16"/>
      <c r="K40" s="16"/>
    </row>
    <row r="41" spans="2:11" s="3" customFormat="1" x14ac:dyDescent="0.2">
      <c r="B41" s="17" t="s">
        <v>0</v>
      </c>
      <c r="C41" s="11">
        <v>18586033.965999998</v>
      </c>
      <c r="D41" s="11">
        <v>-40516.800000000003</v>
      </c>
      <c r="E41" s="11">
        <f t="shared" ref="E41:E48" si="5">C41+D41</f>
        <v>18545517.165999997</v>
      </c>
      <c r="F41" s="11">
        <v>17449255.699999999</v>
      </c>
      <c r="G41" s="11">
        <v>17313818.800000001</v>
      </c>
      <c r="H41" s="12">
        <v>1096261.4659999982</v>
      </c>
      <c r="K41" s="16"/>
    </row>
    <row r="42" spans="2:11" s="3" customFormat="1" x14ac:dyDescent="0.2">
      <c r="B42" s="17" t="s">
        <v>72</v>
      </c>
      <c r="C42" s="11">
        <v>0</v>
      </c>
      <c r="D42" s="11">
        <v>0</v>
      </c>
      <c r="E42" s="11">
        <f t="shared" si="5"/>
        <v>0</v>
      </c>
      <c r="F42" s="11">
        <v>0</v>
      </c>
      <c r="G42" s="11">
        <v>0</v>
      </c>
      <c r="H42" s="12">
        <v>0</v>
      </c>
      <c r="K42" s="18"/>
    </row>
    <row r="43" spans="2:11" s="3" customFormat="1" x14ac:dyDescent="0.2">
      <c r="B43" s="17" t="s">
        <v>1</v>
      </c>
      <c r="C43" s="11">
        <v>6530567.5</v>
      </c>
      <c r="D43" s="11">
        <v>96447.3</v>
      </c>
      <c r="E43" s="11">
        <f t="shared" si="5"/>
        <v>6627014.7999999998</v>
      </c>
      <c r="F43" s="11">
        <v>5849750.4000000004</v>
      </c>
      <c r="G43" s="11">
        <v>5849750.4000000004</v>
      </c>
      <c r="H43" s="12">
        <v>777264.3</v>
      </c>
      <c r="K43" s="16"/>
    </row>
    <row r="44" spans="2:11" s="3" customFormat="1" x14ac:dyDescent="0.2">
      <c r="B44" s="17" t="s">
        <v>2</v>
      </c>
      <c r="C44" s="11">
        <v>12225252.4</v>
      </c>
      <c r="D44" s="11">
        <v>305205.3</v>
      </c>
      <c r="E44" s="11">
        <f t="shared" si="5"/>
        <v>12530457.700000001</v>
      </c>
      <c r="F44" s="11">
        <v>11279592.699999999</v>
      </c>
      <c r="G44" s="11">
        <v>10842712.4</v>
      </c>
      <c r="H44" s="12">
        <v>1250865.0000000019</v>
      </c>
      <c r="K44" s="16"/>
    </row>
    <row r="45" spans="2:11" s="3" customFormat="1" x14ac:dyDescent="0.2">
      <c r="B45" s="17" t="s">
        <v>3</v>
      </c>
      <c r="C45" s="11">
        <v>19943.8</v>
      </c>
      <c r="D45" s="11">
        <v>-7470.3</v>
      </c>
      <c r="E45" s="11">
        <f t="shared" si="5"/>
        <v>12473.5</v>
      </c>
      <c r="F45" s="11">
        <v>4832.3</v>
      </c>
      <c r="G45" s="11">
        <v>4072</v>
      </c>
      <c r="H45" s="12">
        <v>7641.1</v>
      </c>
      <c r="K45" s="16"/>
    </row>
    <row r="46" spans="2:11" s="3" customFormat="1" x14ac:dyDescent="0.2">
      <c r="B46" s="17" t="s">
        <v>53</v>
      </c>
      <c r="C46" s="11">
        <v>87180930.900000006</v>
      </c>
      <c r="D46" s="11">
        <v>1307947.3</v>
      </c>
      <c r="E46" s="11">
        <f t="shared" si="5"/>
        <v>88488878.200000003</v>
      </c>
      <c r="F46" s="11">
        <v>89996186.799999997</v>
      </c>
      <c r="G46" s="11">
        <v>88518235.900000006</v>
      </c>
      <c r="H46" s="12">
        <v>-1507308.5</v>
      </c>
      <c r="K46" s="16"/>
    </row>
    <row r="47" spans="2:11" s="3" customFormat="1" x14ac:dyDescent="0.2">
      <c r="B47" s="17" t="s">
        <v>4</v>
      </c>
      <c r="C47" s="11">
        <v>124082.7</v>
      </c>
      <c r="D47" s="11">
        <v>38161</v>
      </c>
      <c r="E47" s="11">
        <f t="shared" si="5"/>
        <v>162243.70000000001</v>
      </c>
      <c r="F47" s="11">
        <v>131177.29999999999</v>
      </c>
      <c r="G47" s="11">
        <v>129677.3</v>
      </c>
      <c r="H47" s="12">
        <v>31066.400000000023</v>
      </c>
      <c r="K47" s="16"/>
    </row>
    <row r="48" spans="2:11" s="3" customFormat="1" x14ac:dyDescent="0.2">
      <c r="B48" s="17" t="s">
        <v>5</v>
      </c>
      <c r="C48" s="11">
        <v>2035.7</v>
      </c>
      <c r="D48" s="11">
        <v>0</v>
      </c>
      <c r="E48" s="11">
        <f t="shared" si="5"/>
        <v>2035.7</v>
      </c>
      <c r="F48" s="11">
        <v>0</v>
      </c>
      <c r="G48" s="11">
        <v>0</v>
      </c>
      <c r="H48" s="12">
        <v>2035.7</v>
      </c>
      <c r="K48" s="16"/>
    </row>
    <row r="49" spans="2:11" s="3" customFormat="1" x14ac:dyDescent="0.2">
      <c r="B49" s="13" t="s">
        <v>54</v>
      </c>
      <c r="C49" s="14">
        <f>SUM(C50:C57)</f>
        <v>85214.2</v>
      </c>
      <c r="D49" s="14">
        <f t="shared" ref="D49:G49" si="6">SUM(D50:D57)</f>
        <v>287151.46461000002</v>
      </c>
      <c r="E49" s="14">
        <f t="shared" si="6"/>
        <v>372365.56461</v>
      </c>
      <c r="F49" s="14">
        <f t="shared" si="6"/>
        <v>155348.80000000002</v>
      </c>
      <c r="G49" s="14">
        <f t="shared" si="6"/>
        <v>25840.3</v>
      </c>
      <c r="H49" s="15">
        <f>+E49-F49</f>
        <v>217016.76460999998</v>
      </c>
      <c r="K49" s="16"/>
    </row>
    <row r="50" spans="2:11" s="3" customFormat="1" x14ac:dyDescent="0.2">
      <c r="B50" s="17" t="s">
        <v>55</v>
      </c>
      <c r="C50" s="11">
        <v>38690.300000000003</v>
      </c>
      <c r="D50" s="11">
        <v>119179.1</v>
      </c>
      <c r="E50" s="11">
        <f t="shared" ref="E50:E57" si="7">C50+D50</f>
        <v>157869.40000000002</v>
      </c>
      <c r="F50" s="11">
        <v>47607.3</v>
      </c>
      <c r="G50" s="11">
        <v>22361.9</v>
      </c>
      <c r="H50" s="12">
        <f t="shared" ref="H50:H57" si="8">+E50-F50</f>
        <v>110262.10000000002</v>
      </c>
      <c r="K50" s="16"/>
    </row>
    <row r="51" spans="2:11" s="3" customFormat="1" x14ac:dyDescent="0.2">
      <c r="B51" s="17" t="s">
        <v>56</v>
      </c>
      <c r="C51" s="11">
        <v>27434.7</v>
      </c>
      <c r="D51" s="11">
        <v>16674.7</v>
      </c>
      <c r="E51" s="11">
        <f t="shared" si="7"/>
        <v>44109.4</v>
      </c>
      <c r="F51" s="11">
        <v>28267.9</v>
      </c>
      <c r="G51" s="11">
        <v>2505.6</v>
      </c>
      <c r="H51" s="12">
        <f t="shared" si="8"/>
        <v>15841.5</v>
      </c>
      <c r="K51" s="16"/>
    </row>
    <row r="52" spans="2:11" s="3" customFormat="1" x14ac:dyDescent="0.2">
      <c r="B52" s="17" t="s">
        <v>57</v>
      </c>
      <c r="C52" s="11">
        <v>321.8</v>
      </c>
      <c r="D52" s="11">
        <v>607.6</v>
      </c>
      <c r="E52" s="11">
        <f t="shared" si="7"/>
        <v>929.40000000000009</v>
      </c>
      <c r="F52" s="11">
        <v>619.4</v>
      </c>
      <c r="G52" s="11">
        <v>619.4</v>
      </c>
      <c r="H52" s="12">
        <v>309.89999999999998</v>
      </c>
      <c r="K52" s="16"/>
    </row>
    <row r="53" spans="2:11" s="3" customFormat="1" x14ac:dyDescent="0.2">
      <c r="B53" s="17" t="s">
        <v>58</v>
      </c>
      <c r="C53" s="11">
        <v>2439.6999999999998</v>
      </c>
      <c r="D53" s="11">
        <v>82742.399999999994</v>
      </c>
      <c r="E53" s="11">
        <f t="shared" si="7"/>
        <v>85182.099999999991</v>
      </c>
      <c r="F53" s="11">
        <v>12042</v>
      </c>
      <c r="G53" s="11">
        <v>86</v>
      </c>
      <c r="H53" s="12">
        <f t="shared" si="8"/>
        <v>73140.099999999991</v>
      </c>
      <c r="K53" s="16"/>
    </row>
    <row r="54" spans="2:11" s="3" customFormat="1" x14ac:dyDescent="0.2">
      <c r="B54" s="17" t="s">
        <v>73</v>
      </c>
      <c r="C54" s="11">
        <v>0</v>
      </c>
      <c r="D54" s="11">
        <v>0</v>
      </c>
      <c r="E54" s="11">
        <f t="shared" si="7"/>
        <v>0</v>
      </c>
      <c r="F54" s="11">
        <v>0</v>
      </c>
      <c r="G54" s="11">
        <v>0</v>
      </c>
      <c r="H54" s="12">
        <f t="shared" si="8"/>
        <v>0</v>
      </c>
      <c r="K54" s="16"/>
    </row>
    <row r="55" spans="2:11" s="3" customFormat="1" x14ac:dyDescent="0.2">
      <c r="B55" s="17" t="s">
        <v>59</v>
      </c>
      <c r="C55" s="11">
        <v>19314</v>
      </c>
      <c r="D55" s="11">
        <v>59236.2</v>
      </c>
      <c r="E55" s="11">
        <v>78550.100000000006</v>
      </c>
      <c r="F55" s="11">
        <v>66612.100000000006</v>
      </c>
      <c r="G55" s="11">
        <v>67.3</v>
      </c>
      <c r="H55" s="12">
        <v>11938.1</v>
      </c>
      <c r="K55" s="16"/>
    </row>
    <row r="56" spans="2:11" s="3" customFormat="1" x14ac:dyDescent="0.2">
      <c r="B56" s="17" t="s">
        <v>74</v>
      </c>
      <c r="C56" s="11">
        <v>0</v>
      </c>
      <c r="D56" s="11">
        <v>170</v>
      </c>
      <c r="E56" s="11">
        <f t="shared" si="7"/>
        <v>170</v>
      </c>
      <c r="F56" s="11">
        <v>0</v>
      </c>
      <c r="G56" s="11">
        <v>0</v>
      </c>
      <c r="H56" s="12">
        <f t="shared" si="8"/>
        <v>170</v>
      </c>
      <c r="J56" s="16"/>
      <c r="K56" s="16"/>
    </row>
    <row r="57" spans="2:11" s="3" customFormat="1" x14ac:dyDescent="0.2">
      <c r="B57" s="17" t="s">
        <v>12</v>
      </c>
      <c r="C57" s="11">
        <v>-2986.3</v>
      </c>
      <c r="D57" s="11">
        <v>8541.4646099999991</v>
      </c>
      <c r="E57" s="11">
        <f t="shared" si="7"/>
        <v>5555.1646099999989</v>
      </c>
      <c r="F57" s="11">
        <v>200.1</v>
      </c>
      <c r="G57" s="11">
        <v>200.1</v>
      </c>
      <c r="H57" s="12">
        <v>5355</v>
      </c>
      <c r="K57" s="16"/>
    </row>
    <row r="58" spans="2:11" s="3" customFormat="1" x14ac:dyDescent="0.2">
      <c r="B58" s="13" t="s">
        <v>60</v>
      </c>
      <c r="C58" s="14">
        <f>SUM(C59:C61)</f>
        <v>16247297.196</v>
      </c>
      <c r="D58" s="14">
        <f t="shared" ref="D58:G58" si="9">SUM(D59:D61)</f>
        <v>6728.5</v>
      </c>
      <c r="E58" s="14">
        <f t="shared" si="9"/>
        <v>16254025.696</v>
      </c>
      <c r="F58" s="14">
        <f t="shared" si="9"/>
        <v>16195293.5</v>
      </c>
      <c r="G58" s="14">
        <v>15536901.1</v>
      </c>
      <c r="H58" s="15">
        <f>SUM(H59:H61)</f>
        <v>58732.29999999993</v>
      </c>
      <c r="J58" s="16"/>
      <c r="K58" s="16"/>
    </row>
    <row r="59" spans="2:11" s="3" customFormat="1" x14ac:dyDescent="0.2">
      <c r="B59" s="17" t="s">
        <v>61</v>
      </c>
      <c r="C59" s="19">
        <v>16169624.054</v>
      </c>
      <c r="D59" s="19">
        <v>0</v>
      </c>
      <c r="E59" s="11">
        <f>C59+D59</f>
        <v>16169624.054</v>
      </c>
      <c r="F59" s="19">
        <v>15698463.4</v>
      </c>
      <c r="G59" s="19">
        <v>15040071.1</v>
      </c>
      <c r="H59" s="12">
        <v>471160.6</v>
      </c>
      <c r="J59" s="16"/>
      <c r="K59" s="16"/>
    </row>
    <row r="60" spans="2:11" s="3" customFormat="1" x14ac:dyDescent="0.2">
      <c r="B60" s="17" t="s">
        <v>62</v>
      </c>
      <c r="C60" s="19">
        <v>0</v>
      </c>
      <c r="D60" s="19">
        <v>6728.5</v>
      </c>
      <c r="E60" s="11">
        <f>C60+D60</f>
        <v>6728.5</v>
      </c>
      <c r="F60" s="19">
        <v>1435</v>
      </c>
      <c r="G60" s="19">
        <v>1435</v>
      </c>
      <c r="H60" s="12">
        <v>5293.6</v>
      </c>
      <c r="J60" s="16"/>
      <c r="K60" s="16"/>
    </row>
    <row r="61" spans="2:11" s="3" customFormat="1" x14ac:dyDescent="0.2">
      <c r="B61" s="17" t="s">
        <v>63</v>
      </c>
      <c r="C61" s="19">
        <v>77673.142000000007</v>
      </c>
      <c r="D61" s="19">
        <v>0</v>
      </c>
      <c r="E61" s="11">
        <f>C61+D61</f>
        <v>77673.142000000007</v>
      </c>
      <c r="F61" s="19">
        <v>495395.1</v>
      </c>
      <c r="G61" s="19">
        <v>495395.1</v>
      </c>
      <c r="H61" s="12">
        <v>-417721.9</v>
      </c>
      <c r="K61" s="16"/>
    </row>
    <row r="62" spans="2:11" s="3" customFormat="1" x14ac:dyDescent="0.2">
      <c r="B62" s="13" t="s">
        <v>64</v>
      </c>
      <c r="C62" s="20">
        <f>+C63</f>
        <v>1722831.9939999999</v>
      </c>
      <c r="D62" s="20">
        <f t="shared" ref="D62:H62" si="10">+D63</f>
        <v>0</v>
      </c>
      <c r="E62" s="20">
        <f t="shared" si="10"/>
        <v>1722831.9939999999</v>
      </c>
      <c r="F62" s="20">
        <f t="shared" si="10"/>
        <v>3124712.9</v>
      </c>
      <c r="G62" s="20">
        <f t="shared" si="10"/>
        <v>3124712.9</v>
      </c>
      <c r="H62" s="21">
        <f t="shared" si="10"/>
        <v>-1401880.906</v>
      </c>
      <c r="K62" s="16"/>
    </row>
    <row r="63" spans="2:11" s="3" customFormat="1" x14ac:dyDescent="0.2">
      <c r="B63" s="17" t="s">
        <v>65</v>
      </c>
      <c r="C63" s="19">
        <v>1722831.9939999999</v>
      </c>
      <c r="D63" s="19">
        <v>0</v>
      </c>
      <c r="E63" s="11">
        <f>C63+D63</f>
        <v>1722831.9939999999</v>
      </c>
      <c r="F63" s="19">
        <v>3124712.9</v>
      </c>
      <c r="G63" s="19">
        <v>3124712.9</v>
      </c>
      <c r="H63" s="12">
        <f>+E63-F63</f>
        <v>-1401880.906</v>
      </c>
      <c r="K63" s="16"/>
    </row>
    <row r="64" spans="2:11" s="3" customFormat="1" x14ac:dyDescent="0.2">
      <c r="B64" s="13" t="s">
        <v>66</v>
      </c>
      <c r="C64" s="20">
        <f>SUM(C65:C67)</f>
        <v>50035957.408</v>
      </c>
      <c r="D64" s="20">
        <f t="shared" ref="D64:H64" si="11">SUM(D65:D67)</f>
        <v>0</v>
      </c>
      <c r="E64" s="20">
        <f t="shared" si="11"/>
        <v>50035957.408</v>
      </c>
      <c r="F64" s="20">
        <f t="shared" si="11"/>
        <v>52760431.100000001</v>
      </c>
      <c r="G64" s="20">
        <f t="shared" si="11"/>
        <v>52667703.199999996</v>
      </c>
      <c r="H64" s="21">
        <v>-2724473.8</v>
      </c>
      <c r="J64" s="16"/>
      <c r="K64" s="16"/>
    </row>
    <row r="65" spans="2:11" s="3" customFormat="1" x14ac:dyDescent="0.2">
      <c r="B65" s="17" t="s">
        <v>6</v>
      </c>
      <c r="C65" s="11">
        <v>31566964.938999999</v>
      </c>
      <c r="D65" s="11">
        <v>0</v>
      </c>
      <c r="E65" s="11">
        <f>C65+D65</f>
        <v>31566964.938999999</v>
      </c>
      <c r="F65" s="11">
        <v>33290964.699999999</v>
      </c>
      <c r="G65" s="11">
        <v>33290964.699999999</v>
      </c>
      <c r="H65" s="12">
        <v>-1723999.7609999999</v>
      </c>
      <c r="K65" s="16"/>
    </row>
    <row r="66" spans="2:11" s="3" customFormat="1" x14ac:dyDescent="0.2">
      <c r="B66" s="17" t="s">
        <v>7</v>
      </c>
      <c r="C66" s="11">
        <v>18468992.469000001</v>
      </c>
      <c r="D66" s="11">
        <v>0</v>
      </c>
      <c r="E66" s="11">
        <f>C66+D66</f>
        <v>18468992.469000001</v>
      </c>
      <c r="F66" s="11">
        <v>19447004</v>
      </c>
      <c r="G66" s="11">
        <v>19354276.100000001</v>
      </c>
      <c r="H66" s="12">
        <v>-978011.53099999949</v>
      </c>
      <c r="K66" s="16"/>
    </row>
    <row r="67" spans="2:11" s="3" customFormat="1" x14ac:dyDescent="0.2">
      <c r="B67" s="17" t="s">
        <v>8</v>
      </c>
      <c r="C67" s="11">
        <v>0</v>
      </c>
      <c r="D67" s="11">
        <v>0</v>
      </c>
      <c r="E67" s="11">
        <f>C67+D67</f>
        <v>0</v>
      </c>
      <c r="F67" s="11">
        <v>22462.400000000001</v>
      </c>
      <c r="G67" s="11">
        <v>22462.400000000001</v>
      </c>
      <c r="H67" s="12">
        <v>-22462.400000000001</v>
      </c>
      <c r="K67" s="16"/>
    </row>
    <row r="68" spans="2:11" s="3" customFormat="1" x14ac:dyDescent="0.2">
      <c r="B68" s="13" t="s">
        <v>67</v>
      </c>
      <c r="C68" s="14">
        <f>SUM(C69:C74)</f>
        <v>10984279.18</v>
      </c>
      <c r="D68" s="14">
        <f t="shared" ref="D68:E68" si="12">SUM(D69:D74)</f>
        <v>0</v>
      </c>
      <c r="E68" s="14">
        <f t="shared" si="12"/>
        <v>10984279.18</v>
      </c>
      <c r="F68" s="14">
        <f>SUM(F69:F74)</f>
        <v>13212885.800000001</v>
      </c>
      <c r="G68" s="14">
        <f>SUM(G69:G74)</f>
        <v>13212885.800000001</v>
      </c>
      <c r="H68" s="15">
        <f>SUM(H69:H74)</f>
        <v>-2228606.62</v>
      </c>
      <c r="K68" s="16"/>
    </row>
    <row r="69" spans="2:11" s="3" customFormat="1" x14ac:dyDescent="0.2">
      <c r="B69" s="17" t="s">
        <v>68</v>
      </c>
      <c r="C69" s="11">
        <v>522275.52399999998</v>
      </c>
      <c r="D69" s="11">
        <v>0</v>
      </c>
      <c r="E69" s="11">
        <f t="shared" ref="E69:E74" si="13">C69+D69</f>
        <v>522275.52399999998</v>
      </c>
      <c r="F69" s="11">
        <v>1273838</v>
      </c>
      <c r="G69" s="11">
        <v>1273838</v>
      </c>
      <c r="H69" s="12">
        <f t="shared" ref="H69:H74" si="14">+E69-F69</f>
        <v>-751562.47600000002</v>
      </c>
      <c r="K69" s="16"/>
    </row>
    <row r="70" spans="2:11" s="3" customFormat="1" x14ac:dyDescent="0.2">
      <c r="B70" s="17" t="s">
        <v>9</v>
      </c>
      <c r="C70" s="11">
        <v>2936822.9959999998</v>
      </c>
      <c r="D70" s="11">
        <v>0</v>
      </c>
      <c r="E70" s="11">
        <f t="shared" si="13"/>
        <v>2936822.9959999998</v>
      </c>
      <c r="F70" s="11">
        <v>4165242.2</v>
      </c>
      <c r="G70" s="11">
        <v>4165242.2</v>
      </c>
      <c r="H70" s="12">
        <f t="shared" si="14"/>
        <v>-1228419.2040000004</v>
      </c>
      <c r="K70" s="16"/>
    </row>
    <row r="71" spans="2:11" s="3" customFormat="1" x14ac:dyDescent="0.2">
      <c r="B71" s="17" t="s">
        <v>10</v>
      </c>
      <c r="C71" s="11">
        <v>201200.86499999999</v>
      </c>
      <c r="D71" s="11">
        <v>0</v>
      </c>
      <c r="E71" s="11">
        <f t="shared" si="13"/>
        <v>201200.86499999999</v>
      </c>
      <c r="F71" s="11">
        <v>156381.29999999999</v>
      </c>
      <c r="G71" s="11">
        <v>156381.29999999999</v>
      </c>
      <c r="H71" s="12">
        <f t="shared" si="14"/>
        <v>44819.565000000002</v>
      </c>
      <c r="K71" s="16"/>
    </row>
    <row r="72" spans="2:11" s="3" customFormat="1" x14ac:dyDescent="0.2">
      <c r="B72" s="17" t="s">
        <v>11</v>
      </c>
      <c r="C72" s="11">
        <v>210000</v>
      </c>
      <c r="D72" s="11">
        <v>0</v>
      </c>
      <c r="E72" s="11">
        <f t="shared" si="13"/>
        <v>210000</v>
      </c>
      <c r="F72" s="11">
        <v>0</v>
      </c>
      <c r="G72" s="11">
        <v>0</v>
      </c>
      <c r="H72" s="12">
        <f t="shared" si="14"/>
        <v>210000</v>
      </c>
      <c r="K72" s="16"/>
    </row>
    <row r="73" spans="2:11" s="3" customFormat="1" x14ac:dyDescent="0.2">
      <c r="B73" s="17" t="s">
        <v>69</v>
      </c>
      <c r="C73" s="11">
        <v>671475.38100000005</v>
      </c>
      <c r="D73" s="11">
        <v>0</v>
      </c>
      <c r="E73" s="11">
        <f t="shared" si="13"/>
        <v>671475.38100000005</v>
      </c>
      <c r="F73" s="11">
        <v>254465.5</v>
      </c>
      <c r="G73" s="11">
        <v>254465.5</v>
      </c>
      <c r="H73" s="12">
        <f t="shared" si="14"/>
        <v>417009.88100000005</v>
      </c>
      <c r="K73" s="16"/>
    </row>
    <row r="74" spans="2:11" s="3" customFormat="1" x14ac:dyDescent="0.2">
      <c r="B74" s="17" t="s">
        <v>70</v>
      </c>
      <c r="C74" s="11">
        <v>6442504.4139999999</v>
      </c>
      <c r="D74" s="11">
        <v>0</v>
      </c>
      <c r="E74" s="11">
        <f t="shared" si="13"/>
        <v>6442504.4139999999</v>
      </c>
      <c r="F74" s="11">
        <v>7362958.7999999998</v>
      </c>
      <c r="G74" s="11">
        <v>7362958.7999999998</v>
      </c>
      <c r="H74" s="12">
        <f t="shared" si="14"/>
        <v>-920454.38599999994</v>
      </c>
      <c r="K74" s="16"/>
    </row>
    <row r="75" spans="2:11" s="3" customFormat="1" ht="17.25" customHeight="1" thickBot="1" x14ac:dyDescent="0.25">
      <c r="B75" s="22" t="s">
        <v>71</v>
      </c>
      <c r="C75" s="23">
        <v>284609933.5</v>
      </c>
      <c r="D75" s="23">
        <f>SUM(D12+D20+D30+D40+D49+D58+D62+D64+D68)</f>
        <v>4161281.5646099998</v>
      </c>
      <c r="E75" s="23">
        <v>288771215.10000002</v>
      </c>
      <c r="F75" s="23">
        <f>SUM(F12+F20+F30+F40+F49+F58+F62+F64+F68)</f>
        <v>290560581.30000001</v>
      </c>
      <c r="G75" s="23">
        <f>SUM(G12+G20+G30+G40+G49+G58+G62+G64+G68)</f>
        <v>286563748.60000002</v>
      </c>
      <c r="H75" s="24">
        <v>-1789366.3</v>
      </c>
      <c r="I75" s="1"/>
      <c r="K75" s="16"/>
    </row>
    <row r="76" spans="2:11" x14ac:dyDescent="0.2">
      <c r="C76" s="25"/>
      <c r="D76" s="14"/>
      <c r="E76" s="25"/>
      <c r="F76" s="14"/>
      <c r="G76" s="14"/>
      <c r="H76" s="11"/>
    </row>
    <row r="77" spans="2:11" x14ac:dyDescent="0.2">
      <c r="C77" s="25"/>
      <c r="D77" s="25"/>
      <c r="E77" s="25"/>
      <c r="F77" s="11"/>
      <c r="G77" s="11"/>
      <c r="H77" s="25"/>
    </row>
    <row r="78" spans="2:11" x14ac:dyDescent="0.2">
      <c r="C78" s="40"/>
      <c r="D78" s="40"/>
      <c r="E78" s="40"/>
      <c r="F78" s="41"/>
      <c r="G78" s="41"/>
      <c r="H78" s="41"/>
    </row>
    <row r="79" spans="2:11" x14ac:dyDescent="0.2">
      <c r="B79" s="26"/>
      <c r="G79" s="27"/>
    </row>
    <row r="81" spans="2:8" x14ac:dyDescent="0.2">
      <c r="F81" s="2"/>
    </row>
    <row r="82" spans="2:8" ht="24" customHeight="1" x14ac:dyDescent="0.2">
      <c r="B82" s="28"/>
      <c r="C82" s="42"/>
      <c r="D82" s="42"/>
      <c r="E82" s="42"/>
      <c r="F82" s="44"/>
      <c r="G82" s="44"/>
      <c r="H82" s="44"/>
    </row>
    <row r="83" spans="2:8" x14ac:dyDescent="0.2">
      <c r="B83" s="29"/>
      <c r="C83" s="43"/>
      <c r="D83" s="43"/>
      <c r="E83" s="43"/>
      <c r="F83" s="43"/>
      <c r="G83" s="43"/>
      <c r="H83" s="43"/>
    </row>
  </sheetData>
  <mergeCells count="15">
    <mergeCell ref="C78:E78"/>
    <mergeCell ref="F78:H78"/>
    <mergeCell ref="C82:E82"/>
    <mergeCell ref="C83:E83"/>
    <mergeCell ref="F82:H82"/>
    <mergeCell ref="F83:H83"/>
    <mergeCell ref="B2:I2"/>
    <mergeCell ref="B9:B11"/>
    <mergeCell ref="C9:G9"/>
    <mergeCell ref="H9:H10"/>
    <mergeCell ref="B3:H3"/>
    <mergeCell ref="B4:H4"/>
    <mergeCell ref="B5:H5"/>
    <mergeCell ref="B7:H7"/>
    <mergeCell ref="B6:H6"/>
  </mergeCells>
  <printOptions horizontalCentered="1"/>
  <pageMargins left="0.19685039370078741" right="0.19685039370078741" top="0.78740157480314965" bottom="0" header="0.27559055118110237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2023-02-15T20:13:03Z</cp:lastPrinted>
  <dcterms:created xsi:type="dcterms:W3CDTF">2014-04-29T22:03:03Z</dcterms:created>
  <dcterms:modified xsi:type="dcterms:W3CDTF">2023-02-15T20:13:07Z</dcterms:modified>
</cp:coreProperties>
</file>