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ECE6D905-7CC6-4DF3-A3F0-882ADC96D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 Obj Gasto (2)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21" l="1"/>
  <c r="H73" i="21" s="1"/>
  <c r="E72" i="21"/>
  <c r="H72" i="21" s="1"/>
  <c r="E71" i="21"/>
  <c r="H71" i="21" s="1"/>
  <c r="E70" i="21"/>
  <c r="H70" i="21" s="1"/>
  <c r="E69" i="21"/>
  <c r="H69" i="21" s="1"/>
  <c r="E68" i="21"/>
  <c r="H68" i="21" s="1"/>
  <c r="G67" i="21"/>
  <c r="F67" i="21"/>
  <c r="D67" i="21"/>
  <c r="C67" i="21"/>
  <c r="E66" i="21"/>
  <c r="H66" i="21" s="1"/>
  <c r="E65" i="21"/>
  <c r="H65" i="21" s="1"/>
  <c r="E64" i="21"/>
  <c r="H64" i="21" s="1"/>
  <c r="G63" i="21"/>
  <c r="F63" i="21"/>
  <c r="D63" i="21"/>
  <c r="C63" i="21"/>
  <c r="E62" i="21"/>
  <c r="H62" i="21" s="1"/>
  <c r="H61" i="21" s="1"/>
  <c r="G61" i="21"/>
  <c r="F61" i="21"/>
  <c r="D61" i="21"/>
  <c r="C61" i="21"/>
  <c r="E60" i="21"/>
  <c r="H60" i="21" s="1"/>
  <c r="E59" i="21"/>
  <c r="H59" i="21" s="1"/>
  <c r="E58" i="21"/>
  <c r="H58" i="21" s="1"/>
  <c r="G57" i="21"/>
  <c r="F57" i="21"/>
  <c r="D57" i="21"/>
  <c r="C57" i="21"/>
  <c r="E56" i="21"/>
  <c r="H56" i="21" s="1"/>
  <c r="E55" i="21"/>
  <c r="H55" i="21" s="1"/>
  <c r="E54" i="21"/>
  <c r="H54" i="21" s="1"/>
  <c r="E53" i="21"/>
  <c r="H53" i="21" s="1"/>
  <c r="E52" i="21"/>
  <c r="H52" i="21" s="1"/>
  <c r="E51" i="21"/>
  <c r="H51" i="21" s="1"/>
  <c r="E50" i="21"/>
  <c r="E49" i="21"/>
  <c r="H49" i="21" s="1"/>
  <c r="G48" i="21"/>
  <c r="F48" i="21"/>
  <c r="D48" i="21"/>
  <c r="C48" i="21"/>
  <c r="E47" i="21"/>
  <c r="H47" i="21" s="1"/>
  <c r="E46" i="21"/>
  <c r="H46" i="21" s="1"/>
  <c r="E45" i="21"/>
  <c r="H45" i="21" s="1"/>
  <c r="E44" i="21"/>
  <c r="H44" i="21" s="1"/>
  <c r="E43" i="21"/>
  <c r="H43" i="21" s="1"/>
  <c r="E42" i="21"/>
  <c r="H42" i="21" s="1"/>
  <c r="E41" i="21"/>
  <c r="H41" i="21" s="1"/>
  <c r="E40" i="21"/>
  <c r="H40" i="21" s="1"/>
  <c r="G39" i="21"/>
  <c r="F39" i="21"/>
  <c r="D39" i="21"/>
  <c r="C39" i="21"/>
  <c r="E38" i="21"/>
  <c r="H38" i="21" s="1"/>
  <c r="E37" i="21"/>
  <c r="H37" i="21" s="1"/>
  <c r="E36" i="21"/>
  <c r="H36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G29" i="21"/>
  <c r="F29" i="21"/>
  <c r="D29" i="21"/>
  <c r="C29" i="2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20" i="21"/>
  <c r="H20" i="21" s="1"/>
  <c r="G19" i="21"/>
  <c r="F19" i="21"/>
  <c r="D19" i="21"/>
  <c r="C19" i="21"/>
  <c r="E18" i="21"/>
  <c r="H18" i="21" s="1"/>
  <c r="E17" i="21"/>
  <c r="E16" i="21"/>
  <c r="H16" i="21" s="1"/>
  <c r="E15" i="21"/>
  <c r="H15" i="21" s="1"/>
  <c r="E14" i="21"/>
  <c r="H14" i="21" s="1"/>
  <c r="E13" i="21"/>
  <c r="E12" i="21"/>
  <c r="H12" i="21" s="1"/>
  <c r="D11" i="21"/>
  <c r="C11" i="21"/>
  <c r="E61" i="21" l="1"/>
  <c r="D74" i="21"/>
  <c r="E67" i="21"/>
  <c r="H63" i="21"/>
  <c r="E63" i="21"/>
  <c r="E57" i="21"/>
  <c r="E48" i="21"/>
  <c r="H48" i="21" s="1"/>
  <c r="H39" i="21"/>
  <c r="E39" i="21"/>
  <c r="E29" i="21"/>
  <c r="H19" i="21"/>
  <c r="C74" i="21"/>
  <c r="E19" i="21"/>
  <c r="E11" i="21"/>
  <c r="G11" i="21"/>
  <c r="G74" i="21" s="1"/>
  <c r="H57" i="21"/>
  <c r="H67" i="21"/>
  <c r="H29" i="21"/>
  <c r="H13" i="21"/>
  <c r="H50" i="21"/>
  <c r="E74" i="21" l="1"/>
  <c r="H17" i="21"/>
  <c r="H11" i="21" s="1"/>
  <c r="H74" i="21" s="1"/>
  <c r="F11" i="21"/>
  <c r="F74" i="21" s="1"/>
</calcChain>
</file>

<file path=xl/sharedStrings.xml><?xml version="1.0" encoding="utf-8"?>
<sst xmlns="http://schemas.openxmlformats.org/spreadsheetml/2006/main" count="79" uniqueCount="79">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</sst>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4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43" fontId="4" fillId="0" borderId="0" xfId="1" applyFont="1" applyFill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4" fillId="0" borderId="4" xfId="0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showGridLines="0" tabSelected="1" zoomScale="85" zoomScaleNormal="85" workbookViewId="0"/>
  </sheetViews>
  <sheetFormatPr baseColWidth="10" defaultRowHeight="12" x14ac:dyDescent="0.2"/>
  <cols>
    <col min="1" max="1" width="3.7109375" style="2" customWidth="1"/>
    <col min="2" max="2" width="50.5703125" style="2" customWidth="1"/>
    <col min="3" max="3" width="17" style="2" bestFit="1" customWidth="1"/>
    <col min="4" max="4" width="15.85546875" style="2" bestFit="1" customWidth="1"/>
    <col min="5" max="5" width="20.140625" style="2" customWidth="1"/>
    <col min="6" max="6" width="17" style="2" customWidth="1"/>
    <col min="7" max="7" width="19.7109375" style="2" customWidth="1"/>
    <col min="8" max="8" width="19.85546875" style="2" customWidth="1"/>
    <col min="9" max="9" width="3.140625" style="2" customWidth="1"/>
    <col min="10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3" t="s">
        <v>18</v>
      </c>
      <c r="C3" s="3"/>
      <c r="D3" s="3"/>
      <c r="E3" s="3"/>
      <c r="F3" s="3"/>
      <c r="G3" s="3"/>
      <c r="H3" s="3"/>
    </row>
    <row r="4" spans="2:9" x14ac:dyDescent="0.2">
      <c r="B4" s="4" t="s">
        <v>25</v>
      </c>
      <c r="C4" s="4"/>
      <c r="D4" s="4"/>
      <c r="E4" s="4"/>
      <c r="F4" s="4"/>
      <c r="G4" s="4"/>
      <c r="H4" s="4"/>
    </row>
    <row r="5" spans="2:9" x14ac:dyDescent="0.2">
      <c r="B5" s="4" t="s">
        <v>78</v>
      </c>
      <c r="C5" s="4"/>
      <c r="D5" s="4"/>
      <c r="E5" s="4"/>
      <c r="F5" s="4"/>
      <c r="G5" s="4"/>
      <c r="H5" s="4"/>
    </row>
    <row r="6" spans="2:9" x14ac:dyDescent="0.2">
      <c r="B6" s="4" t="s">
        <v>14</v>
      </c>
      <c r="C6" s="4"/>
      <c r="D6" s="4"/>
      <c r="E6" s="4"/>
      <c r="F6" s="4"/>
      <c r="G6" s="4"/>
      <c r="H6" s="4"/>
    </row>
    <row r="7" spans="2:9" ht="12.75" thickBot="1" x14ac:dyDescent="0.25">
      <c r="B7" s="5"/>
      <c r="C7" s="5"/>
      <c r="D7" s="5"/>
      <c r="E7" s="5"/>
      <c r="F7" s="5"/>
      <c r="G7" s="5"/>
      <c r="H7" s="5"/>
    </row>
    <row r="8" spans="2:9" ht="12.75" thickBot="1" x14ac:dyDescent="0.25">
      <c r="B8" s="6" t="s">
        <v>13</v>
      </c>
      <c r="C8" s="7" t="s">
        <v>19</v>
      </c>
      <c r="D8" s="8"/>
      <c r="E8" s="8"/>
      <c r="F8" s="8"/>
      <c r="G8" s="9"/>
      <c r="H8" s="10" t="s">
        <v>20</v>
      </c>
    </row>
    <row r="9" spans="2:9" ht="24.75" thickBot="1" x14ac:dyDescent="0.25">
      <c r="B9" s="11"/>
      <c r="C9" s="12" t="s">
        <v>21</v>
      </c>
      <c r="D9" s="13" t="s">
        <v>22</v>
      </c>
      <c r="E9" s="12" t="s">
        <v>17</v>
      </c>
      <c r="F9" s="12" t="s">
        <v>15</v>
      </c>
      <c r="G9" s="12" t="s">
        <v>16</v>
      </c>
      <c r="H9" s="14"/>
    </row>
    <row r="10" spans="2:9" ht="12.75" thickBot="1" x14ac:dyDescent="0.25">
      <c r="B10" s="11"/>
      <c r="C10" s="15">
        <v>1</v>
      </c>
      <c r="D10" s="15">
        <v>2</v>
      </c>
      <c r="E10" s="15" t="s">
        <v>23</v>
      </c>
      <c r="F10" s="15">
        <v>4</v>
      </c>
      <c r="G10" s="15">
        <v>5</v>
      </c>
      <c r="H10" s="15" t="s">
        <v>24</v>
      </c>
    </row>
    <row r="11" spans="2:9" x14ac:dyDescent="0.2">
      <c r="B11" s="16" t="s">
        <v>26</v>
      </c>
      <c r="C11" s="17">
        <f t="shared" ref="C11:G11" si="0">SUM(C12:C18)</f>
        <v>74987851.629999995</v>
      </c>
      <c r="D11" s="17">
        <f>SUM(D12:D18)</f>
        <v>-1325967.12992</v>
      </c>
      <c r="E11" s="17">
        <f t="shared" si="0"/>
        <v>73661884.500080004</v>
      </c>
      <c r="F11" s="17">
        <f t="shared" si="0"/>
        <v>73465623.280359998</v>
      </c>
      <c r="G11" s="17">
        <f t="shared" si="0"/>
        <v>73465623.280359998</v>
      </c>
      <c r="H11" s="18">
        <f>SUM(H12:H18)</f>
        <v>196261.21972000017</v>
      </c>
    </row>
    <row r="12" spans="2:9" x14ac:dyDescent="0.2">
      <c r="B12" s="19" t="s">
        <v>27</v>
      </c>
      <c r="C12" s="20">
        <v>28625034.231459998</v>
      </c>
      <c r="D12" s="21">
        <v>-607473.66645999998</v>
      </c>
      <c r="E12" s="21">
        <f>C12+D12</f>
        <v>28017560.564999998</v>
      </c>
      <c r="F12" s="21">
        <v>27906720.160919998</v>
      </c>
      <c r="G12" s="21">
        <v>27906720.160919998</v>
      </c>
      <c r="H12" s="22">
        <f>+E12-F12</f>
        <v>110840.40407999977</v>
      </c>
    </row>
    <row r="13" spans="2:9" x14ac:dyDescent="0.2">
      <c r="B13" s="19" t="s">
        <v>28</v>
      </c>
      <c r="C13" s="20">
        <v>1208010.9607500001</v>
      </c>
      <c r="D13" s="21">
        <v>-262237.00213000004</v>
      </c>
      <c r="E13" s="21">
        <f t="shared" ref="E13:E55" si="1">C13+D13</f>
        <v>945773.95862000005</v>
      </c>
      <c r="F13" s="21">
        <v>944808.35883000004</v>
      </c>
      <c r="G13" s="21">
        <v>944808.35883000004</v>
      </c>
      <c r="H13" s="22">
        <f t="shared" ref="H13:H18" si="2">+E13-F13</f>
        <v>965.59979000000749</v>
      </c>
    </row>
    <row r="14" spans="2:9" x14ac:dyDescent="0.2">
      <c r="B14" s="19" t="s">
        <v>29</v>
      </c>
      <c r="C14" s="20">
        <v>22911704.486900002</v>
      </c>
      <c r="D14" s="21">
        <v>1016009.6905200002</v>
      </c>
      <c r="E14" s="21">
        <f t="shared" si="1"/>
        <v>23927714.177420001</v>
      </c>
      <c r="F14" s="21">
        <v>23891695.416200001</v>
      </c>
      <c r="G14" s="21">
        <v>23891695.416200001</v>
      </c>
      <c r="H14" s="22">
        <f t="shared" si="2"/>
        <v>36018.761220000684</v>
      </c>
    </row>
    <row r="15" spans="2:9" x14ac:dyDescent="0.2">
      <c r="B15" s="19" t="s">
        <v>30</v>
      </c>
      <c r="C15" s="20">
        <v>11662463.467259999</v>
      </c>
      <c r="D15" s="21">
        <v>-640230.12875000003</v>
      </c>
      <c r="E15" s="21">
        <f t="shared" si="1"/>
        <v>11022233.338509999</v>
      </c>
      <c r="F15" s="21">
        <v>10988508.025350001</v>
      </c>
      <c r="G15" s="21">
        <v>10988508.025350001</v>
      </c>
      <c r="H15" s="22">
        <f t="shared" si="2"/>
        <v>33725.313159998506</v>
      </c>
    </row>
    <row r="16" spans="2:9" x14ac:dyDescent="0.2">
      <c r="B16" s="19" t="s">
        <v>31</v>
      </c>
      <c r="C16" s="20">
        <v>10116069.017700002</v>
      </c>
      <c r="D16" s="21">
        <v>-820475.53038000013</v>
      </c>
      <c r="E16" s="21">
        <f t="shared" si="1"/>
        <v>9295593.4873200022</v>
      </c>
      <c r="F16" s="21">
        <v>9281139.185180001</v>
      </c>
      <c r="G16" s="21">
        <v>9281139.185180001</v>
      </c>
      <c r="H16" s="22">
        <f t="shared" si="2"/>
        <v>14454.302140001208</v>
      </c>
    </row>
    <row r="17" spans="1:8" x14ac:dyDescent="0.2">
      <c r="B17" s="19" t="s">
        <v>32</v>
      </c>
      <c r="C17" s="20">
        <v>0</v>
      </c>
      <c r="D17" s="21">
        <v>0</v>
      </c>
      <c r="E17" s="21">
        <f t="shared" si="1"/>
        <v>0</v>
      </c>
      <c r="F17" s="21">
        <v>0</v>
      </c>
      <c r="G17" s="21">
        <v>0</v>
      </c>
      <c r="H17" s="22">
        <f t="shared" si="2"/>
        <v>0</v>
      </c>
    </row>
    <row r="18" spans="1:8" x14ac:dyDescent="0.2">
      <c r="B18" s="19" t="s">
        <v>33</v>
      </c>
      <c r="C18" s="20">
        <v>464569.46593000001</v>
      </c>
      <c r="D18" s="21">
        <v>-11560.492720000009</v>
      </c>
      <c r="E18" s="21">
        <f t="shared" si="1"/>
        <v>453008.97320999997</v>
      </c>
      <c r="F18" s="21">
        <v>452752.13387999998</v>
      </c>
      <c r="G18" s="21">
        <v>452752.13387999998</v>
      </c>
      <c r="H18" s="22">
        <f t="shared" si="2"/>
        <v>256.83932999998797</v>
      </c>
    </row>
    <row r="19" spans="1:8" s="5" customFormat="1" x14ac:dyDescent="0.2">
      <c r="A19" s="23"/>
      <c r="B19" s="24" t="s">
        <v>34</v>
      </c>
      <c r="C19" s="25">
        <f>SUM(C20:C28)</f>
        <v>2683737.4389999998</v>
      </c>
      <c r="D19" s="25">
        <f t="shared" ref="D19:H19" si="3">SUM(D20:D28)</f>
        <v>140450.88196000003</v>
      </c>
      <c r="E19" s="25">
        <f t="shared" si="3"/>
        <v>2824188.3209599997</v>
      </c>
      <c r="F19" s="25">
        <f>SUM(F20:F28)</f>
        <v>2486396.3792499998</v>
      </c>
      <c r="G19" s="25">
        <f t="shared" si="3"/>
        <v>2101772.07901</v>
      </c>
      <c r="H19" s="26">
        <f t="shared" si="3"/>
        <v>337791.94171000004</v>
      </c>
    </row>
    <row r="20" spans="1:8" s="5" customFormat="1" x14ac:dyDescent="0.2">
      <c r="B20" s="27" t="s">
        <v>35</v>
      </c>
      <c r="C20" s="20">
        <v>403879.96698999999</v>
      </c>
      <c r="D20" s="21">
        <v>-112880.89411999998</v>
      </c>
      <c r="E20" s="21">
        <f t="shared" si="1"/>
        <v>290999.07287000003</v>
      </c>
      <c r="F20" s="21">
        <v>223949.62813</v>
      </c>
      <c r="G20" s="21">
        <v>133552.17773999998</v>
      </c>
      <c r="H20" s="22">
        <f t="shared" ref="H20:H28" si="4">+E20-F20</f>
        <v>67049.444740000035</v>
      </c>
    </row>
    <row r="21" spans="1:8" s="5" customFormat="1" x14ac:dyDescent="0.2">
      <c r="B21" s="27" t="s">
        <v>36</v>
      </c>
      <c r="C21" s="20">
        <v>1526707.86252</v>
      </c>
      <c r="D21" s="21">
        <v>104156.21764</v>
      </c>
      <c r="E21" s="21">
        <f t="shared" si="1"/>
        <v>1630864.0801599999</v>
      </c>
      <c r="F21" s="21">
        <v>1503747.4052899999</v>
      </c>
      <c r="G21" s="21">
        <v>1239465.2008199999</v>
      </c>
      <c r="H21" s="22">
        <f t="shared" si="4"/>
        <v>127116.67486999999</v>
      </c>
    </row>
    <row r="22" spans="1:8" s="5" customFormat="1" x14ac:dyDescent="0.2">
      <c r="B22" s="27" t="s">
        <v>37</v>
      </c>
      <c r="C22" s="20">
        <v>428.84151000000003</v>
      </c>
      <c r="D22" s="21">
        <v>-3.8529800000000023</v>
      </c>
      <c r="E22" s="21">
        <f t="shared" si="1"/>
        <v>424.98853000000003</v>
      </c>
      <c r="F22" s="21">
        <v>321.96483000000001</v>
      </c>
      <c r="G22" s="21">
        <v>259.53491000000002</v>
      </c>
      <c r="H22" s="22">
        <f t="shared" si="4"/>
        <v>103.02370000000002</v>
      </c>
    </row>
    <row r="23" spans="1:8" s="5" customFormat="1" x14ac:dyDescent="0.2">
      <c r="B23" s="27" t="s">
        <v>38</v>
      </c>
      <c r="C23" s="20">
        <v>71612.684020000001</v>
      </c>
      <c r="D23" s="21">
        <v>29928.940890000027</v>
      </c>
      <c r="E23" s="21">
        <f t="shared" si="1"/>
        <v>101541.62491000003</v>
      </c>
      <c r="F23" s="21">
        <v>85651.566319999998</v>
      </c>
      <c r="G23" s="21">
        <v>69620.294739999998</v>
      </c>
      <c r="H23" s="22">
        <f t="shared" si="4"/>
        <v>15890.05859000003</v>
      </c>
    </row>
    <row r="24" spans="1:8" s="5" customFormat="1" x14ac:dyDescent="0.2">
      <c r="B24" s="27" t="s">
        <v>39</v>
      </c>
      <c r="C24" s="20">
        <v>26765.10356</v>
      </c>
      <c r="D24" s="21">
        <v>-455.7821100000001</v>
      </c>
      <c r="E24" s="21">
        <f t="shared" si="1"/>
        <v>26309.321449999999</v>
      </c>
      <c r="F24" s="21">
        <v>12041.26167</v>
      </c>
      <c r="G24" s="21">
        <v>10622.65573</v>
      </c>
      <c r="H24" s="22">
        <f t="shared" si="4"/>
        <v>14268.05978</v>
      </c>
    </row>
    <row r="25" spans="1:8" s="5" customFormat="1" x14ac:dyDescent="0.2">
      <c r="B25" s="27" t="s">
        <v>40</v>
      </c>
      <c r="C25" s="20">
        <v>474107.11281999998</v>
      </c>
      <c r="D25" s="21">
        <v>-13035.99223</v>
      </c>
      <c r="E25" s="21">
        <f t="shared" si="1"/>
        <v>461071.12059000001</v>
      </c>
      <c r="F25" s="21">
        <v>420030.17885000003</v>
      </c>
      <c r="G25" s="21">
        <v>419855.52544</v>
      </c>
      <c r="H25" s="22">
        <f t="shared" si="4"/>
        <v>41040.94173999998</v>
      </c>
    </row>
    <row r="26" spans="1:8" s="5" customFormat="1" x14ac:dyDescent="0.2">
      <c r="B26" s="27" t="s">
        <v>41</v>
      </c>
      <c r="C26" s="20">
        <v>93759.119730000006</v>
      </c>
      <c r="D26" s="21">
        <v>129110.69053999998</v>
      </c>
      <c r="E26" s="21">
        <f t="shared" si="1"/>
        <v>222869.81026999999</v>
      </c>
      <c r="F26" s="21">
        <v>174237.27378999998</v>
      </c>
      <c r="G26" s="21">
        <v>168776.20496999999</v>
      </c>
      <c r="H26" s="22">
        <f t="shared" si="4"/>
        <v>48632.53648000001</v>
      </c>
    </row>
    <row r="27" spans="1:8" s="5" customFormat="1" x14ac:dyDescent="0.2">
      <c r="B27" s="27" t="s">
        <v>42</v>
      </c>
      <c r="C27" s="20">
        <v>40972.972390000003</v>
      </c>
      <c r="D27" s="21">
        <v>-2933.6918100000039</v>
      </c>
      <c r="E27" s="21">
        <f t="shared" si="1"/>
        <v>38039.280579999999</v>
      </c>
      <c r="F27" s="21">
        <v>24760.347699999998</v>
      </c>
      <c r="G27" s="21">
        <v>24711.649000000001</v>
      </c>
      <c r="H27" s="22">
        <f t="shared" si="4"/>
        <v>13278.93288</v>
      </c>
    </row>
    <row r="28" spans="1:8" s="5" customFormat="1" x14ac:dyDescent="0.2">
      <c r="B28" s="27" t="s">
        <v>76</v>
      </c>
      <c r="C28" s="20">
        <v>45503.775460000004</v>
      </c>
      <c r="D28" s="21">
        <v>6565.2461400000011</v>
      </c>
      <c r="E28" s="21">
        <f t="shared" si="1"/>
        <v>52069.021600000007</v>
      </c>
      <c r="F28" s="21">
        <v>41656.752670000002</v>
      </c>
      <c r="G28" s="21">
        <v>34908.835659999997</v>
      </c>
      <c r="H28" s="22">
        <f t="shared" si="4"/>
        <v>10412.268930000006</v>
      </c>
    </row>
    <row r="29" spans="1:8" s="5" customFormat="1" x14ac:dyDescent="0.2">
      <c r="B29" s="24" t="s">
        <v>43</v>
      </c>
      <c r="C29" s="25">
        <f>SUM(C30:C38)</f>
        <v>12307259.307</v>
      </c>
      <c r="D29" s="25">
        <f t="shared" ref="D29:H29" si="5">SUM(D30:D38)</f>
        <v>-103103.89987999992</v>
      </c>
      <c r="E29" s="25">
        <f t="shared" si="5"/>
        <v>12204155.407120001</v>
      </c>
      <c r="F29" s="25">
        <f t="shared" si="5"/>
        <v>10692061.61135</v>
      </c>
      <c r="G29" s="25">
        <f t="shared" si="5"/>
        <v>9495588.87108</v>
      </c>
      <c r="H29" s="26">
        <f t="shared" si="5"/>
        <v>1512093.79577</v>
      </c>
    </row>
    <row r="30" spans="1:8" s="5" customFormat="1" x14ac:dyDescent="0.2">
      <c r="B30" s="27" t="s">
        <v>44</v>
      </c>
      <c r="C30" s="20">
        <v>903921.83063999994</v>
      </c>
      <c r="D30" s="21">
        <v>202327.58436000001</v>
      </c>
      <c r="E30" s="21">
        <f t="shared" si="1"/>
        <v>1106249.415</v>
      </c>
      <c r="F30" s="21">
        <v>922175.54501</v>
      </c>
      <c r="G30" s="21">
        <v>682789.57235999999</v>
      </c>
      <c r="H30" s="22">
        <f t="shared" ref="H30:H38" si="6">+E30-F30</f>
        <v>184073.86999000004</v>
      </c>
    </row>
    <row r="31" spans="1:8" s="5" customFormat="1" x14ac:dyDescent="0.2">
      <c r="B31" s="27" t="s">
        <v>45</v>
      </c>
      <c r="C31" s="20">
        <v>1543238.46251</v>
      </c>
      <c r="D31" s="21">
        <v>32250.408129999982</v>
      </c>
      <c r="E31" s="21">
        <f t="shared" si="1"/>
        <v>1575488.8706399999</v>
      </c>
      <c r="F31" s="21">
        <v>1368708.4397200001</v>
      </c>
      <c r="G31" s="21">
        <v>1207513.7578499999</v>
      </c>
      <c r="H31" s="22">
        <f t="shared" si="6"/>
        <v>206780.43091999972</v>
      </c>
    </row>
    <row r="32" spans="1:8" s="5" customFormat="1" x14ac:dyDescent="0.2">
      <c r="B32" s="27" t="s">
        <v>46</v>
      </c>
      <c r="C32" s="20">
        <v>1915810.37788</v>
      </c>
      <c r="D32" s="21">
        <v>162490.21968999994</v>
      </c>
      <c r="E32" s="21">
        <f t="shared" si="1"/>
        <v>2078300.59757</v>
      </c>
      <c r="F32" s="21">
        <v>1616969.7085899999</v>
      </c>
      <c r="G32" s="21">
        <v>1409941.7396300002</v>
      </c>
      <c r="H32" s="22">
        <f t="shared" si="6"/>
        <v>461330.88898000005</v>
      </c>
    </row>
    <row r="33" spans="2:8" s="5" customFormat="1" x14ac:dyDescent="0.2">
      <c r="B33" s="27" t="s">
        <v>47</v>
      </c>
      <c r="C33" s="20">
        <v>865284.33058000007</v>
      </c>
      <c r="D33" s="21">
        <v>263923.78915000003</v>
      </c>
      <c r="E33" s="21">
        <f t="shared" si="1"/>
        <v>1129208.1197300002</v>
      </c>
      <c r="F33" s="21">
        <v>1017088.1696799999</v>
      </c>
      <c r="G33" s="21">
        <v>873381.46714999992</v>
      </c>
      <c r="H33" s="22">
        <f t="shared" si="6"/>
        <v>112119.95005000022</v>
      </c>
    </row>
    <row r="34" spans="2:8" s="5" customFormat="1" x14ac:dyDescent="0.2">
      <c r="B34" s="27" t="s">
        <v>48</v>
      </c>
      <c r="C34" s="20">
        <v>1269592.1264899999</v>
      </c>
      <c r="D34" s="21">
        <v>615324.31628999999</v>
      </c>
      <c r="E34" s="21">
        <f t="shared" si="1"/>
        <v>1884916.4427799999</v>
      </c>
      <c r="F34" s="21">
        <v>1667848.43493</v>
      </c>
      <c r="G34" s="21">
        <v>1485005.5082999999</v>
      </c>
      <c r="H34" s="22">
        <f t="shared" si="6"/>
        <v>217068.00784999994</v>
      </c>
    </row>
    <row r="35" spans="2:8" s="5" customFormat="1" x14ac:dyDescent="0.2">
      <c r="B35" s="27" t="s">
        <v>49</v>
      </c>
      <c r="C35" s="20">
        <v>359638.31160000002</v>
      </c>
      <c r="D35" s="21">
        <v>266859.30089000001</v>
      </c>
      <c r="E35" s="21">
        <f t="shared" si="1"/>
        <v>626497.61248999997</v>
      </c>
      <c r="F35" s="21">
        <v>600269.80411000003</v>
      </c>
      <c r="G35" s="21">
        <v>590714.20316999999</v>
      </c>
      <c r="H35" s="22">
        <f t="shared" si="6"/>
        <v>26227.808379999944</v>
      </c>
    </row>
    <row r="36" spans="2:8" s="5" customFormat="1" x14ac:dyDescent="0.2">
      <c r="B36" s="27" t="s">
        <v>50</v>
      </c>
      <c r="C36" s="20">
        <v>42844.921439999998</v>
      </c>
      <c r="D36" s="21">
        <v>372.73063999999977</v>
      </c>
      <c r="E36" s="21">
        <f t="shared" si="1"/>
        <v>43217.65208</v>
      </c>
      <c r="F36" s="21">
        <v>27681.15566</v>
      </c>
      <c r="G36" s="21">
        <v>26338.822749999999</v>
      </c>
      <c r="H36" s="22">
        <f t="shared" si="6"/>
        <v>15536.496419999999</v>
      </c>
    </row>
    <row r="37" spans="2:8" s="5" customFormat="1" x14ac:dyDescent="0.2">
      <c r="B37" s="27" t="s">
        <v>51</v>
      </c>
      <c r="C37" s="20">
        <v>194201.18924000001</v>
      </c>
      <c r="D37" s="21">
        <v>343103.52721999999</v>
      </c>
      <c r="E37" s="21">
        <f t="shared" si="1"/>
        <v>537304.71646000003</v>
      </c>
      <c r="F37" s="21">
        <v>467731.79297000001</v>
      </c>
      <c r="G37" s="21">
        <v>409027.82165</v>
      </c>
      <c r="H37" s="22">
        <f t="shared" si="6"/>
        <v>69572.923490000016</v>
      </c>
    </row>
    <row r="38" spans="2:8" s="5" customFormat="1" x14ac:dyDescent="0.2">
      <c r="B38" s="27" t="s">
        <v>52</v>
      </c>
      <c r="C38" s="20">
        <v>5212727.7566200001</v>
      </c>
      <c r="D38" s="21">
        <v>-1989755.7762499999</v>
      </c>
      <c r="E38" s="21">
        <f t="shared" si="1"/>
        <v>3222971.98037</v>
      </c>
      <c r="F38" s="21">
        <v>3003588.5606799996</v>
      </c>
      <c r="G38" s="21">
        <v>2810875.9782199999</v>
      </c>
      <c r="H38" s="22">
        <f t="shared" si="6"/>
        <v>219383.41969000036</v>
      </c>
    </row>
    <row r="39" spans="2:8" s="5" customFormat="1" x14ac:dyDescent="0.2">
      <c r="B39" s="24" t="s">
        <v>53</v>
      </c>
      <c r="C39" s="25">
        <f>SUM(C40:C47)</f>
        <v>131082558.52399999</v>
      </c>
      <c r="D39" s="25">
        <f t="shared" ref="D39:G39" si="7">SUM(D40:D47)</f>
        <v>13402222.467970001</v>
      </c>
      <c r="E39" s="25">
        <f t="shared" si="7"/>
        <v>144484780.99197</v>
      </c>
      <c r="F39" s="25">
        <f t="shared" si="7"/>
        <v>141876774.25167</v>
      </c>
      <c r="G39" s="25">
        <f t="shared" si="7"/>
        <v>139478160.27531999</v>
      </c>
      <c r="H39" s="26">
        <f>SUM(H40:H47)</f>
        <v>2608006.7402999974</v>
      </c>
    </row>
    <row r="40" spans="2:8" s="5" customFormat="1" x14ac:dyDescent="0.2">
      <c r="B40" s="27" t="s">
        <v>0</v>
      </c>
      <c r="C40" s="20">
        <v>21254421.342999998</v>
      </c>
      <c r="D40" s="21">
        <v>581160.22478999989</v>
      </c>
      <c r="E40" s="21">
        <f t="shared" si="1"/>
        <v>21835581.567789998</v>
      </c>
      <c r="F40" s="21">
        <v>21832525.04019</v>
      </c>
      <c r="G40" s="21">
        <v>21832402.708189998</v>
      </c>
      <c r="H40" s="22">
        <f t="shared" ref="H40:H47" si="8">+E40-F40</f>
        <v>3056.5275999978185</v>
      </c>
    </row>
    <row r="41" spans="2:8" s="5" customFormat="1" x14ac:dyDescent="0.2">
      <c r="B41" s="27" t="s">
        <v>73</v>
      </c>
      <c r="C41" s="20">
        <v>0</v>
      </c>
      <c r="D41" s="20">
        <v>228824.67499999999</v>
      </c>
      <c r="E41" s="21">
        <f t="shared" si="1"/>
        <v>228824.67499999999</v>
      </c>
      <c r="F41" s="21">
        <v>228824.67499999999</v>
      </c>
      <c r="G41" s="21">
        <v>228824.67499999999</v>
      </c>
      <c r="H41" s="22">
        <f t="shared" si="8"/>
        <v>0</v>
      </c>
    </row>
    <row r="42" spans="2:8" s="5" customFormat="1" x14ac:dyDescent="0.2">
      <c r="B42" s="27" t="s">
        <v>1</v>
      </c>
      <c r="C42" s="20">
        <v>6825580.2580000004</v>
      </c>
      <c r="D42" s="20">
        <v>-421668.37270000001</v>
      </c>
      <c r="E42" s="21">
        <f t="shared" si="1"/>
        <v>6403911.8853000002</v>
      </c>
      <c r="F42" s="21">
        <v>6059734.5947099999</v>
      </c>
      <c r="G42" s="21">
        <v>6022536.98166</v>
      </c>
      <c r="H42" s="22">
        <f t="shared" si="8"/>
        <v>344177.29059000034</v>
      </c>
    </row>
    <row r="43" spans="2:8" s="5" customFormat="1" x14ac:dyDescent="0.2">
      <c r="B43" s="27" t="s">
        <v>2</v>
      </c>
      <c r="C43" s="20">
        <v>11673498.842799999</v>
      </c>
      <c r="D43" s="20">
        <v>-1458551.0504099999</v>
      </c>
      <c r="E43" s="21">
        <f t="shared" si="1"/>
        <v>10214947.792389998</v>
      </c>
      <c r="F43" s="21">
        <v>9232555.8190299999</v>
      </c>
      <c r="G43" s="21">
        <v>7920710.0614900002</v>
      </c>
      <c r="H43" s="22">
        <f t="shared" si="8"/>
        <v>982391.97335999832</v>
      </c>
    </row>
    <row r="44" spans="2:8" s="5" customFormat="1" x14ac:dyDescent="0.2">
      <c r="B44" s="27" t="s">
        <v>3</v>
      </c>
      <c r="C44" s="20">
        <v>12473.467000000001</v>
      </c>
      <c r="D44" s="20">
        <v>-623.67335000000185</v>
      </c>
      <c r="E44" s="21">
        <f t="shared" si="1"/>
        <v>11849.79365</v>
      </c>
      <c r="F44" s="21">
        <v>5589.8870299999999</v>
      </c>
      <c r="G44" s="21">
        <v>5589.8870299999999</v>
      </c>
      <c r="H44" s="22">
        <f t="shared" si="8"/>
        <v>6259.9066199999997</v>
      </c>
    </row>
    <row r="45" spans="2:8" s="5" customFormat="1" x14ac:dyDescent="0.2">
      <c r="B45" s="27" t="s">
        <v>54</v>
      </c>
      <c r="C45" s="20">
        <v>91129912.820999995</v>
      </c>
      <c r="D45" s="20">
        <v>14514723.16897</v>
      </c>
      <c r="E45" s="21">
        <f t="shared" si="1"/>
        <v>105644635.98997</v>
      </c>
      <c r="F45" s="21">
        <v>104399425.76006</v>
      </c>
      <c r="G45" s="21">
        <v>103351283.54394999</v>
      </c>
      <c r="H45" s="22">
        <f t="shared" si="8"/>
        <v>1245210.2299100012</v>
      </c>
    </row>
    <row r="46" spans="2:8" s="5" customFormat="1" x14ac:dyDescent="0.2">
      <c r="B46" s="27" t="s">
        <v>4</v>
      </c>
      <c r="C46" s="20">
        <v>184836.1372</v>
      </c>
      <c r="D46" s="20">
        <v>-44761.004539999994</v>
      </c>
      <c r="E46" s="21">
        <f t="shared" si="1"/>
        <v>140075.13266</v>
      </c>
      <c r="F46" s="21">
        <v>115342.36965000001</v>
      </c>
      <c r="G46" s="21">
        <v>114036.31200000001</v>
      </c>
      <c r="H46" s="22">
        <f t="shared" si="8"/>
        <v>24732.763009999995</v>
      </c>
    </row>
    <row r="47" spans="2:8" s="5" customFormat="1" x14ac:dyDescent="0.2">
      <c r="B47" s="27" t="s">
        <v>5</v>
      </c>
      <c r="C47" s="20">
        <v>1835.655</v>
      </c>
      <c r="D47" s="20">
        <v>3118.5002100000002</v>
      </c>
      <c r="E47" s="21">
        <f t="shared" si="1"/>
        <v>4954.1552099999999</v>
      </c>
      <c r="F47" s="21">
        <v>2776.1060000000002</v>
      </c>
      <c r="G47" s="21">
        <v>2776.1060000000002</v>
      </c>
      <c r="H47" s="22">
        <f t="shared" si="8"/>
        <v>2178.0492099999997</v>
      </c>
    </row>
    <row r="48" spans="2:8" s="5" customFormat="1" x14ac:dyDescent="0.2">
      <c r="B48" s="24" t="s">
        <v>55</v>
      </c>
      <c r="C48" s="25">
        <f>SUM(C49:C56)</f>
        <v>141744.02799999999</v>
      </c>
      <c r="D48" s="25">
        <f t="shared" ref="D48:G48" si="9">SUM(D49:D56)</f>
        <v>123939.83103</v>
      </c>
      <c r="E48" s="25">
        <f t="shared" si="9"/>
        <v>265683.85902999999</v>
      </c>
      <c r="F48" s="25">
        <f t="shared" si="9"/>
        <v>186986.38913000003</v>
      </c>
      <c r="G48" s="25">
        <f t="shared" si="9"/>
        <v>172084.66786000002</v>
      </c>
      <c r="H48" s="26">
        <f>+E48-F48</f>
        <v>78697.469899999967</v>
      </c>
    </row>
    <row r="49" spans="2:8" s="5" customFormat="1" x14ac:dyDescent="0.2">
      <c r="B49" s="27" t="s">
        <v>56</v>
      </c>
      <c r="C49" s="20">
        <v>102266.88726</v>
      </c>
      <c r="D49" s="20">
        <v>19641.887569999992</v>
      </c>
      <c r="E49" s="21">
        <f t="shared" si="1"/>
        <v>121908.77482999999</v>
      </c>
      <c r="F49" s="20">
        <v>62126.034950000001</v>
      </c>
      <c r="G49" s="20">
        <v>56411.054530000001</v>
      </c>
      <c r="H49" s="22">
        <f t="shared" ref="H49:H56" si="10">+E49-F49</f>
        <v>59782.739879999994</v>
      </c>
    </row>
    <row r="50" spans="2:8" s="5" customFormat="1" x14ac:dyDescent="0.2">
      <c r="B50" s="27" t="s">
        <v>57</v>
      </c>
      <c r="C50" s="20">
        <v>1513.3306200000002</v>
      </c>
      <c r="D50" s="20">
        <v>39321.812709999998</v>
      </c>
      <c r="E50" s="21">
        <f t="shared" si="1"/>
        <v>40835.143329999999</v>
      </c>
      <c r="F50" s="20">
        <v>36914.15193</v>
      </c>
      <c r="G50" s="20">
        <v>36770.10168</v>
      </c>
      <c r="H50" s="22">
        <f t="shared" si="10"/>
        <v>3920.991399999999</v>
      </c>
    </row>
    <row r="51" spans="2:8" s="5" customFormat="1" x14ac:dyDescent="0.2">
      <c r="B51" s="27" t="s">
        <v>58</v>
      </c>
      <c r="C51" s="20">
        <v>64.352999999999994</v>
      </c>
      <c r="D51" s="20">
        <v>4079.78467</v>
      </c>
      <c r="E51" s="21">
        <f t="shared" si="1"/>
        <v>4144.1376700000001</v>
      </c>
      <c r="F51" s="20">
        <v>996.56828000000007</v>
      </c>
      <c r="G51" s="20">
        <v>33.5154</v>
      </c>
      <c r="H51" s="22">
        <f t="shared" si="10"/>
        <v>3147.5693900000001</v>
      </c>
    </row>
    <row r="52" spans="2:8" s="5" customFormat="1" x14ac:dyDescent="0.2">
      <c r="B52" s="27" t="s">
        <v>59</v>
      </c>
      <c r="C52" s="20">
        <v>819.88400000000001</v>
      </c>
      <c r="D52" s="20">
        <v>53131.966</v>
      </c>
      <c r="E52" s="21">
        <f t="shared" si="1"/>
        <v>53951.85</v>
      </c>
      <c r="F52" s="20">
        <v>52090.25993</v>
      </c>
      <c r="G52" s="20">
        <v>51807.16</v>
      </c>
      <c r="H52" s="22">
        <f t="shared" si="10"/>
        <v>1861.5900699999984</v>
      </c>
    </row>
    <row r="53" spans="2:8" s="5" customFormat="1" x14ac:dyDescent="0.2">
      <c r="B53" s="27" t="s">
        <v>74</v>
      </c>
      <c r="C53" s="20">
        <v>0</v>
      </c>
      <c r="D53" s="20">
        <v>0</v>
      </c>
      <c r="E53" s="21">
        <f t="shared" si="1"/>
        <v>0</v>
      </c>
      <c r="F53" s="20">
        <v>0</v>
      </c>
      <c r="G53" s="20">
        <v>0</v>
      </c>
      <c r="H53" s="22">
        <f t="shared" si="10"/>
        <v>0</v>
      </c>
    </row>
    <row r="54" spans="2:8" s="5" customFormat="1" x14ac:dyDescent="0.2">
      <c r="B54" s="27" t="s">
        <v>60</v>
      </c>
      <c r="C54" s="20">
        <v>34036.565210000001</v>
      </c>
      <c r="D54" s="20">
        <v>-18748.428820000008</v>
      </c>
      <c r="E54" s="21">
        <f t="shared" si="1"/>
        <v>15288.136389999992</v>
      </c>
      <c r="F54" s="20">
        <v>8576.8191600000009</v>
      </c>
      <c r="G54" s="20">
        <v>780.28137000000004</v>
      </c>
      <c r="H54" s="22">
        <f t="shared" si="10"/>
        <v>6711.3172299999915</v>
      </c>
    </row>
    <row r="55" spans="2:8" s="5" customFormat="1" x14ac:dyDescent="0.2">
      <c r="B55" s="27" t="s">
        <v>75</v>
      </c>
      <c r="C55" s="20">
        <v>0</v>
      </c>
      <c r="D55" s="20">
        <v>0</v>
      </c>
      <c r="E55" s="21">
        <f t="shared" si="1"/>
        <v>0</v>
      </c>
      <c r="F55" s="20">
        <v>0</v>
      </c>
      <c r="G55" s="20">
        <v>0</v>
      </c>
      <c r="H55" s="22">
        <f t="shared" si="10"/>
        <v>0</v>
      </c>
    </row>
    <row r="56" spans="2:8" s="5" customFormat="1" x14ac:dyDescent="0.2">
      <c r="B56" s="27" t="s">
        <v>12</v>
      </c>
      <c r="C56" s="20">
        <v>3043.0079100000003</v>
      </c>
      <c r="D56" s="20">
        <v>26512.8089</v>
      </c>
      <c r="E56" s="21">
        <f>C56+D56</f>
        <v>29555.81681</v>
      </c>
      <c r="F56" s="20">
        <v>26282.55488</v>
      </c>
      <c r="G56" s="20">
        <v>26282.55488</v>
      </c>
      <c r="H56" s="22">
        <f t="shared" si="10"/>
        <v>3273.2619300000006</v>
      </c>
    </row>
    <row r="57" spans="2:8" s="5" customFormat="1" x14ac:dyDescent="0.2">
      <c r="B57" s="24" t="s">
        <v>61</v>
      </c>
      <c r="C57" s="25">
        <f>SUM(C58:C60)</f>
        <v>16732518.41</v>
      </c>
      <c r="D57" s="25">
        <f t="shared" ref="D57:G57" si="11">SUM(D58:D60)</f>
        <v>0</v>
      </c>
      <c r="E57" s="25">
        <f t="shared" si="11"/>
        <v>16732518.41</v>
      </c>
      <c r="F57" s="25">
        <f t="shared" si="11"/>
        <v>16282254.003889998</v>
      </c>
      <c r="G57" s="25">
        <f t="shared" si="11"/>
        <v>15083222.201640001</v>
      </c>
      <c r="H57" s="26">
        <f>SUM(H58:H60)</f>
        <v>450264.40611000173</v>
      </c>
    </row>
    <row r="58" spans="2:8" s="5" customFormat="1" x14ac:dyDescent="0.2">
      <c r="B58" s="27" t="s">
        <v>62</v>
      </c>
      <c r="C58" s="20">
        <v>16732518.41</v>
      </c>
      <c r="D58" s="20">
        <v>-21298.516010000003</v>
      </c>
      <c r="E58" s="21">
        <f t="shared" ref="E58:E73" si="12">C58+D58</f>
        <v>16711219.893990001</v>
      </c>
      <c r="F58" s="20">
        <v>16260955.487879999</v>
      </c>
      <c r="G58" s="20">
        <v>15063722.049940001</v>
      </c>
      <c r="H58" s="22">
        <f t="shared" ref="H58:H60" si="13">+E58-F58</f>
        <v>450264.40611000173</v>
      </c>
    </row>
    <row r="59" spans="2:8" s="5" customFormat="1" x14ac:dyDescent="0.2">
      <c r="B59" s="27" t="s">
        <v>63</v>
      </c>
      <c r="C59" s="20">
        <v>0</v>
      </c>
      <c r="D59" s="20">
        <v>21298.516010000003</v>
      </c>
      <c r="E59" s="21">
        <f t="shared" si="12"/>
        <v>21298.516010000003</v>
      </c>
      <c r="F59" s="20">
        <v>21298.516010000003</v>
      </c>
      <c r="G59" s="20">
        <v>19500.151699999999</v>
      </c>
      <c r="H59" s="22">
        <f t="shared" si="13"/>
        <v>0</v>
      </c>
    </row>
    <row r="60" spans="2:8" s="5" customFormat="1" x14ac:dyDescent="0.2">
      <c r="B60" s="27" t="s">
        <v>64</v>
      </c>
      <c r="C60" s="20">
        <v>0</v>
      </c>
      <c r="D60" s="20">
        <v>0</v>
      </c>
      <c r="E60" s="21">
        <f t="shared" si="12"/>
        <v>0</v>
      </c>
      <c r="F60" s="20">
        <v>0</v>
      </c>
      <c r="G60" s="20">
        <v>0</v>
      </c>
      <c r="H60" s="22">
        <f t="shared" si="13"/>
        <v>0</v>
      </c>
    </row>
    <row r="61" spans="2:8" s="5" customFormat="1" x14ac:dyDescent="0.2">
      <c r="B61" s="24" t="s">
        <v>65</v>
      </c>
      <c r="C61" s="28">
        <f>+C62</f>
        <v>1528644.5249999999</v>
      </c>
      <c r="D61" s="28">
        <f t="shared" ref="D61:H61" si="14">+D62</f>
        <v>2638370.0048899995</v>
      </c>
      <c r="E61" s="28">
        <f t="shared" si="14"/>
        <v>4167014.5298899994</v>
      </c>
      <c r="F61" s="28">
        <f>+F62</f>
        <v>4167014.5298899999</v>
      </c>
      <c r="G61" s="28">
        <f t="shared" si="14"/>
        <v>4167014.5298899999</v>
      </c>
      <c r="H61" s="29">
        <f t="shared" si="14"/>
        <v>0</v>
      </c>
    </row>
    <row r="62" spans="2:8" s="5" customFormat="1" x14ac:dyDescent="0.2">
      <c r="B62" s="27" t="s">
        <v>66</v>
      </c>
      <c r="C62" s="20">
        <v>1528644.5249999999</v>
      </c>
      <c r="D62" s="20">
        <v>2638370.0048899995</v>
      </c>
      <c r="E62" s="21">
        <f t="shared" si="12"/>
        <v>4167014.5298899994</v>
      </c>
      <c r="F62" s="20">
        <v>4167014.5298899999</v>
      </c>
      <c r="G62" s="20">
        <v>4167014.5298899999</v>
      </c>
      <c r="H62" s="22">
        <f>+E62-F62</f>
        <v>0</v>
      </c>
    </row>
    <row r="63" spans="2:8" s="5" customFormat="1" x14ac:dyDescent="0.2">
      <c r="B63" s="24" t="s">
        <v>67</v>
      </c>
      <c r="C63" s="28">
        <f>SUM(C64:C66)</f>
        <v>58642613.858999997</v>
      </c>
      <c r="D63" s="28">
        <f t="shared" ref="D63:H63" si="15">SUM(D64:D66)</f>
        <v>2673897.2952299998</v>
      </c>
      <c r="E63" s="28">
        <f t="shared" si="15"/>
        <v>61316511.154230006</v>
      </c>
      <c r="F63" s="28">
        <f t="shared" si="15"/>
        <v>61316511.154229999</v>
      </c>
      <c r="G63" s="28">
        <f t="shared" si="15"/>
        <v>61295342.872230001</v>
      </c>
      <c r="H63" s="29">
        <f t="shared" si="15"/>
        <v>0</v>
      </c>
    </row>
    <row r="64" spans="2:8" s="5" customFormat="1" x14ac:dyDescent="0.2">
      <c r="B64" s="27" t="s">
        <v>6</v>
      </c>
      <c r="C64" s="21">
        <v>35115336.001999997</v>
      </c>
      <c r="D64" s="21">
        <v>2468845.98233</v>
      </c>
      <c r="E64" s="21">
        <f t="shared" si="12"/>
        <v>37584181.984329998</v>
      </c>
      <c r="F64" s="21">
        <v>37584181.984329998</v>
      </c>
      <c r="G64" s="21">
        <v>37584181.984329998</v>
      </c>
      <c r="H64" s="22">
        <f t="shared" ref="H64:H66" si="16">+E64-F64</f>
        <v>0</v>
      </c>
    </row>
    <row r="65" spans="2:9" s="5" customFormat="1" x14ac:dyDescent="0.2">
      <c r="B65" s="27" t="s">
        <v>7</v>
      </c>
      <c r="C65" s="21">
        <v>23527277.857000001</v>
      </c>
      <c r="D65" s="21">
        <v>36359.999000000003</v>
      </c>
      <c r="E65" s="21">
        <f t="shared" si="12"/>
        <v>23563637.856000002</v>
      </c>
      <c r="F65" s="21">
        <v>23563637.855999999</v>
      </c>
      <c r="G65" s="21">
        <v>23542469.574000001</v>
      </c>
      <c r="H65" s="22">
        <f t="shared" si="16"/>
        <v>0</v>
      </c>
    </row>
    <row r="66" spans="2:9" s="5" customFormat="1" x14ac:dyDescent="0.2">
      <c r="B66" s="27" t="s">
        <v>8</v>
      </c>
      <c r="C66" s="21">
        <v>0</v>
      </c>
      <c r="D66" s="21">
        <v>168691.31390000001</v>
      </c>
      <c r="E66" s="21">
        <f t="shared" si="12"/>
        <v>168691.31390000001</v>
      </c>
      <c r="F66" s="21">
        <v>168691.31390000001</v>
      </c>
      <c r="G66" s="21">
        <v>168691.31390000001</v>
      </c>
      <c r="H66" s="22">
        <f t="shared" si="16"/>
        <v>0</v>
      </c>
    </row>
    <row r="67" spans="2:9" s="5" customFormat="1" x14ac:dyDescent="0.2">
      <c r="B67" s="24" t="s">
        <v>68</v>
      </c>
      <c r="C67" s="25">
        <f>SUM(C68:C73)</f>
        <v>12486464.899</v>
      </c>
      <c r="D67" s="25">
        <f t="shared" ref="D67:E67" si="17">SUM(D68:D73)</f>
        <v>1870197.61124</v>
      </c>
      <c r="E67" s="25">
        <f t="shared" si="17"/>
        <v>14356662.51024</v>
      </c>
      <c r="F67" s="25">
        <f>SUM(F68:F73)</f>
        <v>13859971.850060001</v>
      </c>
      <c r="G67" s="25">
        <f>SUM(G68:G73)</f>
        <v>13859971.850060001</v>
      </c>
      <c r="H67" s="26">
        <f>SUM(H68:H73)</f>
        <v>496690.66017999966</v>
      </c>
    </row>
    <row r="68" spans="2:9" s="5" customFormat="1" x14ac:dyDescent="0.2">
      <c r="B68" s="27" t="s">
        <v>69</v>
      </c>
      <c r="C68" s="21">
        <v>695832.69200000004</v>
      </c>
      <c r="D68" s="21">
        <v>0</v>
      </c>
      <c r="E68" s="21">
        <f t="shared" si="12"/>
        <v>695832.69200000004</v>
      </c>
      <c r="F68" s="21">
        <v>688495.86690000002</v>
      </c>
      <c r="G68" s="21">
        <v>688495.86690000002</v>
      </c>
      <c r="H68" s="22">
        <f t="shared" ref="H68:H73" si="18">+E68-F68</f>
        <v>7336.8251000000164</v>
      </c>
    </row>
    <row r="69" spans="2:9" s="5" customFormat="1" x14ac:dyDescent="0.2">
      <c r="B69" s="27" t="s">
        <v>9</v>
      </c>
      <c r="C69" s="21">
        <v>4645398.0980000002</v>
      </c>
      <c r="D69" s="21">
        <v>2199234.0975000001</v>
      </c>
      <c r="E69" s="21">
        <f t="shared" si="12"/>
        <v>6844632.1955000004</v>
      </c>
      <c r="F69" s="21">
        <v>6844632.1955000004</v>
      </c>
      <c r="G69" s="21">
        <v>6844632.1955000004</v>
      </c>
      <c r="H69" s="22">
        <f t="shared" si="18"/>
        <v>0</v>
      </c>
    </row>
    <row r="70" spans="2:9" s="5" customFormat="1" x14ac:dyDescent="0.2">
      <c r="B70" s="27" t="s">
        <v>10</v>
      </c>
      <c r="C70" s="21">
        <v>201200.86499999999</v>
      </c>
      <c r="D70" s="21">
        <v>-94943.119709999999</v>
      </c>
      <c r="E70" s="21">
        <f t="shared" si="12"/>
        <v>106257.74528999999</v>
      </c>
      <c r="F70" s="21">
        <v>106257.74529000001</v>
      </c>
      <c r="G70" s="21">
        <v>106257.74529000001</v>
      </c>
      <c r="H70" s="22">
        <f t="shared" si="18"/>
        <v>0</v>
      </c>
    </row>
    <row r="71" spans="2:9" s="5" customFormat="1" x14ac:dyDescent="0.2">
      <c r="B71" s="27" t="s">
        <v>11</v>
      </c>
      <c r="C71" s="21">
        <v>210000</v>
      </c>
      <c r="D71" s="21">
        <v>-210000</v>
      </c>
      <c r="E71" s="21">
        <f t="shared" si="12"/>
        <v>0</v>
      </c>
      <c r="F71" s="21">
        <v>0</v>
      </c>
      <c r="G71" s="21">
        <v>0</v>
      </c>
      <c r="H71" s="22">
        <f t="shared" si="18"/>
        <v>0</v>
      </c>
    </row>
    <row r="72" spans="2:9" s="5" customFormat="1" x14ac:dyDescent="0.2">
      <c r="B72" s="27" t="s">
        <v>70</v>
      </c>
      <c r="C72" s="21">
        <v>24550.911</v>
      </c>
      <c r="D72" s="21">
        <v>-24093.366550000002</v>
      </c>
      <c r="E72" s="21">
        <f t="shared" si="12"/>
        <v>457.5444499999976</v>
      </c>
      <c r="F72" s="21">
        <v>457.54444999999998</v>
      </c>
      <c r="G72" s="21">
        <v>457.54444999999998</v>
      </c>
      <c r="H72" s="22">
        <f t="shared" si="18"/>
        <v>-2.3874235921539366E-12</v>
      </c>
    </row>
    <row r="73" spans="2:9" s="5" customFormat="1" x14ac:dyDescent="0.2">
      <c r="B73" s="27" t="s">
        <v>71</v>
      </c>
      <c r="C73" s="21">
        <v>6709482.3329999996</v>
      </c>
      <c r="D73" s="21">
        <v>0</v>
      </c>
      <c r="E73" s="21">
        <f t="shared" si="12"/>
        <v>6709482.3329999996</v>
      </c>
      <c r="F73" s="21">
        <v>6220128.49792</v>
      </c>
      <c r="G73" s="21">
        <v>6220128.49792</v>
      </c>
      <c r="H73" s="22">
        <f t="shared" si="18"/>
        <v>489353.83507999964</v>
      </c>
    </row>
    <row r="74" spans="2:9" s="5" customFormat="1" ht="17.25" customHeight="1" thickBot="1" x14ac:dyDescent="0.25">
      <c r="B74" s="30" t="s">
        <v>72</v>
      </c>
      <c r="C74" s="31">
        <f>SUM(C11+C19+C29+C39+C48+C57+C61+C63+C67)</f>
        <v>310593392.62099999</v>
      </c>
      <c r="D74" s="31">
        <f>SUM(D11+D19+D29+D39+D48+D57+D61+D63+D67)</f>
        <v>19420007.062520001</v>
      </c>
      <c r="E74" s="31">
        <f>+E11+E19+E29+E39+E48+E57+E61+E63+E67</f>
        <v>330013399.68352008</v>
      </c>
      <c r="F74" s="31">
        <f>SUM(F11+F19+F29+F39+F48+F57+F61+F63+F67)</f>
        <v>324333593.44983</v>
      </c>
      <c r="G74" s="31">
        <f>SUM(G11+G19+G29+G39+G48+G57+G61+G63+G67)</f>
        <v>319118780.62744999</v>
      </c>
      <c r="H74" s="32">
        <f>+H11+H19+H29+H39+H48+H57+H61+H63+H67</f>
        <v>5679806.2336899992</v>
      </c>
      <c r="I74" s="2"/>
    </row>
    <row r="75" spans="2:9" x14ac:dyDescent="0.2">
      <c r="C75" s="33"/>
      <c r="D75" s="25"/>
      <c r="E75" s="33"/>
      <c r="F75" s="25"/>
      <c r="G75" s="25"/>
      <c r="H75" s="21"/>
    </row>
    <row r="76" spans="2:9" x14ac:dyDescent="0.2">
      <c r="C76" s="33"/>
      <c r="D76" s="33"/>
      <c r="E76" s="33"/>
      <c r="F76" s="21"/>
      <c r="G76" s="21"/>
      <c r="H76" s="33"/>
    </row>
  </sheetData>
  <mergeCells count="8">
    <mergeCell ref="B8:B10"/>
    <mergeCell ref="C8:G8"/>
    <mergeCell ref="H8:H9"/>
    <mergeCell ref="B2:I2"/>
    <mergeCell ref="B3:H3"/>
    <mergeCell ref="B4:H4"/>
    <mergeCell ref="B5:H5"/>
    <mergeCell ref="B6:H6"/>
  </mergeCells>
  <printOptions horizontalCentered="1"/>
  <pageMargins left="0.39370078740157483" right="0.39370078740157483" top="0.39370078740157483" bottom="0.3937007874015748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2024-04-30T19:40:35Z</cp:lastPrinted>
  <dcterms:created xsi:type="dcterms:W3CDTF">2014-04-29T22:03:03Z</dcterms:created>
  <dcterms:modified xsi:type="dcterms:W3CDTF">2024-04-30T19:40:40Z</dcterms:modified>
</cp:coreProperties>
</file>