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F1C0EAD6-AEA9-473B-B4A1-113F9E5493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F35" i="2"/>
  <c r="F24" i="2"/>
  <c r="G24" i="2"/>
  <c r="G45" i="2"/>
  <c r="F41" i="2"/>
  <c r="G41" i="2" l="1"/>
  <c r="G30" i="2"/>
  <c r="G21" i="2"/>
  <c r="G1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19" i="2"/>
  <c r="E18" i="2"/>
  <c r="E17" i="2"/>
  <c r="E16" i="2"/>
  <c r="E15" i="2"/>
  <c r="E14" i="2"/>
  <c r="E13" i="2"/>
  <c r="E12" i="2"/>
  <c r="H45" i="2" l="1"/>
  <c r="H44" i="2"/>
  <c r="H43" i="2"/>
  <c r="H42" i="2"/>
  <c r="H39" i="2"/>
  <c r="H38" i="2"/>
  <c r="H37" i="2"/>
  <c r="H36" i="2"/>
  <c r="H35" i="2"/>
  <c r="H34" i="2"/>
  <c r="H33" i="2"/>
  <c r="H32" i="2"/>
  <c r="H31" i="2"/>
  <c r="H27" i="2"/>
  <c r="H26" i="2"/>
  <c r="H25" i="2"/>
  <c r="H24" i="2"/>
  <c r="H23" i="2"/>
  <c r="H22" i="2"/>
  <c r="H19" i="2"/>
  <c r="H18" i="2"/>
  <c r="H17" i="2"/>
  <c r="H16" i="2"/>
  <c r="H15" i="2"/>
  <c r="H14" i="2"/>
  <c r="H13" i="2"/>
  <c r="H12" i="2"/>
  <c r="H30" i="2" l="1"/>
  <c r="H41" i="2"/>
  <c r="E41" i="2" l="1"/>
  <c r="D41" i="2"/>
  <c r="C41" i="2"/>
  <c r="F30" i="2"/>
  <c r="E30" i="2"/>
  <c r="D30" i="2"/>
  <c r="C30" i="2"/>
  <c r="H21" i="2"/>
  <c r="F21" i="2"/>
  <c r="E21" i="2"/>
  <c r="D21" i="2"/>
  <c r="C21" i="2"/>
  <c r="H11" i="2"/>
  <c r="F11" i="2"/>
  <c r="E11" i="2"/>
  <c r="D11" i="2"/>
  <c r="C11" i="2"/>
  <c r="G47" i="2" l="1"/>
  <c r="H47" i="2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<sst xmlns="http://schemas.openxmlformats.org/spreadsheetml/2006/main" count="49" uniqueCount="49">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</sst>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7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zoomScale="85" zoomScaleNormal="85" workbookViewId="0">
      <selection sqref="A1:H1"/>
    </sheetView>
  </sheetViews>
  <sheetFormatPr baseColWidth="10" defaultRowHeight="12.75" x14ac:dyDescent="0.2"/>
  <cols>
    <col min="1" max="1" width="29.5703125" style="2" customWidth="1"/>
    <col min="2" max="2" width="27.140625" style="2" customWidth="1"/>
    <col min="3" max="3" width="16.42578125" style="2" bestFit="1" customWidth="1"/>
    <col min="4" max="4" width="15.7109375" style="2" customWidth="1"/>
    <col min="5" max="6" width="17.140625" style="2" customWidth="1"/>
    <col min="7" max="7" width="17.42578125" style="2" customWidth="1"/>
    <col min="8" max="8" width="16.140625" style="2" bestFit="1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48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47</v>
      </c>
      <c r="B5" s="1"/>
      <c r="C5" s="1"/>
      <c r="D5" s="1"/>
      <c r="E5" s="1"/>
      <c r="F5" s="1"/>
      <c r="G5" s="1"/>
      <c r="H5" s="1"/>
    </row>
    <row r="6" spans="1:8" ht="13.5" thickBot="1" x14ac:dyDescent="0.25">
      <c r="A6" s="1" t="s">
        <v>45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5</v>
      </c>
      <c r="B7" s="5"/>
      <c r="C7" s="5" t="s">
        <v>6</v>
      </c>
      <c r="D7" s="5"/>
      <c r="E7" s="5"/>
      <c r="F7" s="5"/>
      <c r="G7" s="5"/>
      <c r="H7" s="6" t="s">
        <v>7</v>
      </c>
    </row>
    <row r="8" spans="1:8" ht="25.5" x14ac:dyDescent="0.2">
      <c r="A8" s="7"/>
      <c r="B8" s="1"/>
      <c r="C8" s="8" t="s">
        <v>8</v>
      </c>
      <c r="D8" s="9" t="s">
        <v>9</v>
      </c>
      <c r="E8" s="8" t="s">
        <v>0</v>
      </c>
      <c r="F8" s="8" t="s">
        <v>1</v>
      </c>
      <c r="G8" s="8" t="s">
        <v>2</v>
      </c>
      <c r="H8" s="10"/>
    </row>
    <row r="9" spans="1:8" ht="13.5" thickBot="1" x14ac:dyDescent="0.25">
      <c r="A9" s="11"/>
      <c r="B9" s="12"/>
      <c r="C9" s="13">
        <v>1</v>
      </c>
      <c r="D9" s="13">
        <v>2</v>
      </c>
      <c r="E9" s="13" t="s">
        <v>10</v>
      </c>
      <c r="F9" s="13">
        <v>4</v>
      </c>
      <c r="G9" s="13">
        <v>5</v>
      </c>
      <c r="H9" s="14" t="s">
        <v>11</v>
      </c>
    </row>
    <row r="10" spans="1:8" x14ac:dyDescent="0.2">
      <c r="A10" s="15"/>
      <c r="B10" s="16"/>
      <c r="C10" s="17"/>
      <c r="D10" s="17"/>
      <c r="E10" s="17"/>
      <c r="F10" s="17"/>
      <c r="G10" s="17"/>
      <c r="H10" s="18"/>
    </row>
    <row r="11" spans="1:8" x14ac:dyDescent="0.2">
      <c r="A11" s="19" t="s">
        <v>12</v>
      </c>
      <c r="B11" s="20"/>
      <c r="C11" s="21">
        <f t="shared" ref="C11:H11" si="0">SUM(C12:C19)</f>
        <v>53916240.530000001</v>
      </c>
      <c r="D11" s="21">
        <f t="shared" si="0"/>
        <v>0</v>
      </c>
      <c r="E11" s="21">
        <f t="shared" si="0"/>
        <v>53916240.530000001</v>
      </c>
      <c r="F11" s="21">
        <f t="shared" si="0"/>
        <v>18929769.420000002</v>
      </c>
      <c r="G11" s="21">
        <f>SUM(G12:G19)</f>
        <v>18715308.16</v>
      </c>
      <c r="H11" s="22">
        <f t="shared" si="0"/>
        <v>34986471.109999999</v>
      </c>
    </row>
    <row r="12" spans="1:8" x14ac:dyDescent="0.2">
      <c r="A12" s="23" t="s">
        <v>13</v>
      </c>
      <c r="B12" s="24"/>
      <c r="C12" s="25">
        <v>1943487.95</v>
      </c>
      <c r="D12" s="25">
        <v>0</v>
      </c>
      <c r="E12" s="25">
        <f>C12+D12</f>
        <v>1943487.95</v>
      </c>
      <c r="F12" s="25">
        <v>505038.51</v>
      </c>
      <c r="G12" s="25">
        <v>505038.51</v>
      </c>
      <c r="H12" s="26">
        <f>+E12-F12</f>
        <v>1438449.44</v>
      </c>
    </row>
    <row r="13" spans="1:8" x14ac:dyDescent="0.2">
      <c r="A13" s="23" t="s">
        <v>14</v>
      </c>
      <c r="B13" s="24"/>
      <c r="C13" s="25">
        <v>11267618.82</v>
      </c>
      <c r="D13" s="25">
        <v>0</v>
      </c>
      <c r="E13" s="25">
        <f t="shared" ref="E13:E19" si="1">C13+D13</f>
        <v>11267618.82</v>
      </c>
      <c r="F13" s="25">
        <v>2590745.44</v>
      </c>
      <c r="G13" s="25">
        <v>2579289.88</v>
      </c>
      <c r="H13" s="26">
        <f t="shared" ref="H13:H19" si="2">+E13-F13</f>
        <v>8676873.3800000008</v>
      </c>
    </row>
    <row r="14" spans="1:8" x14ac:dyDescent="0.2">
      <c r="A14" s="23" t="s">
        <v>15</v>
      </c>
      <c r="B14" s="24"/>
      <c r="C14" s="25">
        <v>7847838.71</v>
      </c>
      <c r="D14" s="25">
        <v>0</v>
      </c>
      <c r="E14" s="25">
        <f t="shared" si="1"/>
        <v>7847838.71</v>
      </c>
      <c r="F14" s="25">
        <v>2372470.58</v>
      </c>
      <c r="G14" s="25">
        <v>2360618.02</v>
      </c>
      <c r="H14" s="26">
        <f t="shared" si="2"/>
        <v>5475368.1299999999</v>
      </c>
    </row>
    <row r="15" spans="1:8" x14ac:dyDescent="0.2">
      <c r="A15" s="23" t="s">
        <v>16</v>
      </c>
      <c r="B15" s="24"/>
      <c r="C15" s="25">
        <v>44813.99</v>
      </c>
      <c r="D15" s="25">
        <v>0</v>
      </c>
      <c r="E15" s="25">
        <f t="shared" si="1"/>
        <v>44813.99</v>
      </c>
      <c r="F15" s="25">
        <v>8836.34</v>
      </c>
      <c r="G15" s="25">
        <v>8587.2800000000007</v>
      </c>
      <c r="H15" s="26">
        <f t="shared" si="2"/>
        <v>35977.649999999994</v>
      </c>
    </row>
    <row r="16" spans="1:8" x14ac:dyDescent="0.2">
      <c r="A16" s="23" t="s">
        <v>17</v>
      </c>
      <c r="B16" s="24"/>
      <c r="C16" s="25">
        <v>11220976.43</v>
      </c>
      <c r="D16" s="25">
        <v>0</v>
      </c>
      <c r="E16" s="25">
        <f t="shared" si="1"/>
        <v>11220976.43</v>
      </c>
      <c r="F16" s="25">
        <v>9123779.2300000004</v>
      </c>
      <c r="G16" s="25">
        <v>9099714.8499999996</v>
      </c>
      <c r="H16" s="26">
        <f t="shared" si="2"/>
        <v>2097197.1999999993</v>
      </c>
    </row>
    <row r="17" spans="1:8" x14ac:dyDescent="0.2">
      <c r="A17" s="27" t="s">
        <v>18</v>
      </c>
      <c r="B17" s="28"/>
      <c r="C17" s="29">
        <v>0</v>
      </c>
      <c r="D17" s="29">
        <v>0</v>
      </c>
      <c r="E17" s="25">
        <f t="shared" si="1"/>
        <v>0</v>
      </c>
      <c r="F17" s="29">
        <v>0</v>
      </c>
      <c r="G17" s="29">
        <v>0</v>
      </c>
      <c r="H17" s="26">
        <f t="shared" si="2"/>
        <v>0</v>
      </c>
    </row>
    <row r="18" spans="1:8" x14ac:dyDescent="0.2">
      <c r="A18" s="23" t="s">
        <v>19</v>
      </c>
      <c r="B18" s="24"/>
      <c r="C18" s="29">
        <v>19942193.77</v>
      </c>
      <c r="D18" s="29">
        <v>0</v>
      </c>
      <c r="E18" s="25">
        <f t="shared" si="1"/>
        <v>19942193.77</v>
      </c>
      <c r="F18" s="29">
        <v>4107937.95</v>
      </c>
      <c r="G18" s="29">
        <v>3941875.93</v>
      </c>
      <c r="H18" s="26">
        <f t="shared" si="2"/>
        <v>15834255.82</v>
      </c>
    </row>
    <row r="19" spans="1:8" x14ac:dyDescent="0.2">
      <c r="A19" s="23" t="s">
        <v>20</v>
      </c>
      <c r="B19" s="24"/>
      <c r="C19" s="29">
        <v>1649310.86</v>
      </c>
      <c r="D19" s="29">
        <v>0</v>
      </c>
      <c r="E19" s="25">
        <f t="shared" si="1"/>
        <v>1649310.86</v>
      </c>
      <c r="F19" s="29">
        <v>220961.37</v>
      </c>
      <c r="G19" s="29">
        <v>220183.69</v>
      </c>
      <c r="H19" s="26">
        <f t="shared" si="2"/>
        <v>1428349.4900000002</v>
      </c>
    </row>
    <row r="20" spans="1:8" x14ac:dyDescent="0.2">
      <c r="A20" s="27"/>
      <c r="B20" s="30"/>
      <c r="C20" s="29"/>
      <c r="D20" s="29"/>
      <c r="E20" s="29"/>
      <c r="F20" s="29"/>
      <c r="G20" s="29"/>
      <c r="H20" s="31"/>
    </row>
    <row r="21" spans="1:8" x14ac:dyDescent="0.2">
      <c r="A21" s="19" t="s">
        <v>21</v>
      </c>
      <c r="B21" s="20"/>
      <c r="C21" s="21">
        <f>SUM(C22:C28)</f>
        <v>172078118.24000001</v>
      </c>
      <c r="D21" s="21">
        <f t="shared" ref="D21:H21" si="3">SUM(D22:D28)</f>
        <v>0</v>
      </c>
      <c r="E21" s="21">
        <f t="shared" si="3"/>
        <v>172078118.24000001</v>
      </c>
      <c r="F21" s="21">
        <f t="shared" si="3"/>
        <v>39445368.299999997</v>
      </c>
      <c r="G21" s="21">
        <f>SUM(G22:G28)</f>
        <v>37984766.189999998</v>
      </c>
      <c r="H21" s="22">
        <f t="shared" si="3"/>
        <v>132632749.94</v>
      </c>
    </row>
    <row r="22" spans="1:8" x14ac:dyDescent="0.2">
      <c r="A22" s="23" t="s">
        <v>22</v>
      </c>
      <c r="B22" s="24"/>
      <c r="C22" s="25">
        <v>2837348.91</v>
      </c>
      <c r="D22" s="25">
        <v>0</v>
      </c>
      <c r="E22" s="25">
        <f t="shared" ref="E22:E28" si="4">C22+D22</f>
        <v>2837348.91</v>
      </c>
      <c r="F22" s="25">
        <v>525639.15</v>
      </c>
      <c r="G22" s="25">
        <v>487124.72</v>
      </c>
      <c r="H22" s="26">
        <f t="shared" ref="H22:H27" si="5">+E22-F22</f>
        <v>2311709.7600000002</v>
      </c>
    </row>
    <row r="23" spans="1:8" x14ac:dyDescent="0.2">
      <c r="A23" s="23" t="s">
        <v>23</v>
      </c>
      <c r="B23" s="24"/>
      <c r="C23" s="25">
        <v>7223998.5599999996</v>
      </c>
      <c r="D23" s="25">
        <v>0</v>
      </c>
      <c r="E23" s="25">
        <f t="shared" si="4"/>
        <v>7223998.5599999996</v>
      </c>
      <c r="F23" s="25">
        <v>812953.74</v>
      </c>
      <c r="G23" s="25">
        <v>721412.27</v>
      </c>
      <c r="H23" s="26">
        <f t="shared" si="5"/>
        <v>6411044.8199999994</v>
      </c>
    </row>
    <row r="24" spans="1:8" x14ac:dyDescent="0.2">
      <c r="A24" s="23" t="s">
        <v>24</v>
      </c>
      <c r="B24" s="24"/>
      <c r="C24" s="25">
        <v>32139802.539999999</v>
      </c>
      <c r="D24" s="25">
        <v>0</v>
      </c>
      <c r="E24" s="25">
        <f t="shared" si="4"/>
        <v>32139802.539999999</v>
      </c>
      <c r="F24" s="25">
        <f>8001777.43+500000</f>
        <v>8501777.4299999997</v>
      </c>
      <c r="G24" s="25">
        <f>8001722.49+500000</f>
        <v>8501722.4900000002</v>
      </c>
      <c r="H24" s="26">
        <f t="shared" si="5"/>
        <v>23638025.109999999</v>
      </c>
    </row>
    <row r="25" spans="1:8" x14ac:dyDescent="0.2">
      <c r="A25" s="23" t="s">
        <v>25</v>
      </c>
      <c r="B25" s="24"/>
      <c r="C25" s="25">
        <v>2707581.9</v>
      </c>
      <c r="D25" s="25">
        <v>0</v>
      </c>
      <c r="E25" s="25">
        <f t="shared" si="4"/>
        <v>2707581.9</v>
      </c>
      <c r="F25" s="25">
        <v>935790.04</v>
      </c>
      <c r="G25" s="25">
        <v>935586.66</v>
      </c>
      <c r="H25" s="26">
        <f t="shared" si="5"/>
        <v>1771791.8599999999</v>
      </c>
    </row>
    <row r="26" spans="1:8" x14ac:dyDescent="0.2">
      <c r="A26" s="23" t="s">
        <v>26</v>
      </c>
      <c r="B26" s="24"/>
      <c r="C26" s="25">
        <v>116263506.97</v>
      </c>
      <c r="D26" s="25">
        <v>0</v>
      </c>
      <c r="E26" s="25">
        <f t="shared" si="4"/>
        <v>116263506.97</v>
      </c>
      <c r="F26" s="25">
        <v>26234333.079999998</v>
      </c>
      <c r="G26" s="25">
        <v>26234333.079999998</v>
      </c>
      <c r="H26" s="26">
        <f t="shared" si="5"/>
        <v>90029173.890000001</v>
      </c>
    </row>
    <row r="27" spans="1:8" x14ac:dyDescent="0.2">
      <c r="A27" s="23" t="s">
        <v>27</v>
      </c>
      <c r="B27" s="24"/>
      <c r="C27" s="25">
        <v>10905879.359999999</v>
      </c>
      <c r="D27" s="25">
        <v>0</v>
      </c>
      <c r="E27" s="25">
        <f t="shared" si="4"/>
        <v>10905879.359999999</v>
      </c>
      <c r="F27" s="25">
        <v>2434874.86</v>
      </c>
      <c r="G27" s="25">
        <v>1104586.97</v>
      </c>
      <c r="H27" s="26">
        <f t="shared" si="5"/>
        <v>8471004.5</v>
      </c>
    </row>
    <row r="28" spans="1:8" x14ac:dyDescent="0.2">
      <c r="A28" s="23" t="s">
        <v>28</v>
      </c>
      <c r="B28" s="24"/>
      <c r="C28" s="29">
        <v>0</v>
      </c>
      <c r="D28" s="29">
        <v>0</v>
      </c>
      <c r="E28" s="25">
        <f t="shared" si="4"/>
        <v>0</v>
      </c>
      <c r="F28" s="29">
        <v>0</v>
      </c>
      <c r="G28" s="29">
        <v>0</v>
      </c>
      <c r="H28" s="26">
        <v>0</v>
      </c>
    </row>
    <row r="29" spans="1:8" x14ac:dyDescent="0.2">
      <c r="A29" s="27"/>
      <c r="B29" s="30"/>
      <c r="C29" s="29"/>
      <c r="D29" s="29"/>
      <c r="E29" s="29"/>
      <c r="F29" s="29"/>
      <c r="G29" s="29"/>
      <c r="H29" s="31"/>
    </row>
    <row r="30" spans="1:8" x14ac:dyDescent="0.2">
      <c r="A30" s="19" t="s">
        <v>29</v>
      </c>
      <c r="B30" s="20"/>
      <c r="C30" s="21">
        <f>SUM(C31:C39)</f>
        <v>13469955.109999999</v>
      </c>
      <c r="D30" s="21">
        <f t="shared" ref="D30:F30" si="6">SUM(D31:D39)</f>
        <v>0</v>
      </c>
      <c r="E30" s="21">
        <f t="shared" si="6"/>
        <v>13469955.109999999</v>
      </c>
      <c r="F30" s="21">
        <f t="shared" si="6"/>
        <v>3288363.9200000004</v>
      </c>
      <c r="G30" s="21">
        <f>SUM(G31:G39)</f>
        <v>3106318.8200000003</v>
      </c>
      <c r="H30" s="22">
        <f>SUM(H31:H39)</f>
        <v>10181591.189999999</v>
      </c>
    </row>
    <row r="31" spans="1:8" x14ac:dyDescent="0.2">
      <c r="A31" s="23" t="s">
        <v>30</v>
      </c>
      <c r="B31" s="24"/>
      <c r="C31" s="25">
        <v>1931900.9</v>
      </c>
      <c r="D31" s="25">
        <v>0</v>
      </c>
      <c r="E31" s="25">
        <f t="shared" ref="E31:E39" si="7">C31+D31</f>
        <v>1931900.9</v>
      </c>
      <c r="F31" s="25">
        <v>744644.9</v>
      </c>
      <c r="G31" s="25">
        <v>744644.9</v>
      </c>
      <c r="H31" s="26">
        <f t="shared" ref="H31:H39" si="8">+E31-F31</f>
        <v>1187256</v>
      </c>
    </row>
    <row r="32" spans="1:8" x14ac:dyDescent="0.2">
      <c r="A32" s="23" t="s">
        <v>31</v>
      </c>
      <c r="B32" s="24"/>
      <c r="C32" s="25">
        <v>2273240.48</v>
      </c>
      <c r="D32" s="25">
        <v>0</v>
      </c>
      <c r="E32" s="25">
        <f t="shared" si="7"/>
        <v>2273240.48</v>
      </c>
      <c r="F32" s="25">
        <v>397918.83</v>
      </c>
      <c r="G32" s="25">
        <v>397918.83</v>
      </c>
      <c r="H32" s="26">
        <f t="shared" si="8"/>
        <v>1875321.65</v>
      </c>
    </row>
    <row r="33" spans="1:8" x14ac:dyDescent="0.2">
      <c r="A33" s="23" t="s">
        <v>32</v>
      </c>
      <c r="B33" s="24"/>
      <c r="C33" s="25">
        <v>22460.48</v>
      </c>
      <c r="D33" s="25">
        <v>0</v>
      </c>
      <c r="E33" s="25">
        <f t="shared" si="7"/>
        <v>22460.48</v>
      </c>
      <c r="F33" s="25">
        <v>4718.24</v>
      </c>
      <c r="G33" s="25">
        <v>4718.24</v>
      </c>
      <c r="H33" s="26">
        <f t="shared" si="8"/>
        <v>17742.239999999998</v>
      </c>
    </row>
    <row r="34" spans="1:8" x14ac:dyDescent="0.2">
      <c r="A34" s="23" t="s">
        <v>33</v>
      </c>
      <c r="B34" s="24"/>
      <c r="C34" s="25">
        <v>470086.94</v>
      </c>
      <c r="D34" s="25">
        <v>0</v>
      </c>
      <c r="E34" s="25">
        <f t="shared" si="7"/>
        <v>470086.94</v>
      </c>
      <c r="F34" s="25">
        <v>273144.44</v>
      </c>
      <c r="G34" s="25">
        <v>273144.44</v>
      </c>
      <c r="H34" s="26">
        <f t="shared" si="8"/>
        <v>196942.5</v>
      </c>
    </row>
    <row r="35" spans="1:8" x14ac:dyDescent="0.2">
      <c r="A35" s="23" t="s">
        <v>34</v>
      </c>
      <c r="B35" s="24"/>
      <c r="C35" s="25">
        <v>7955018.2199999997</v>
      </c>
      <c r="D35" s="25">
        <v>0</v>
      </c>
      <c r="E35" s="25">
        <f t="shared" si="7"/>
        <v>7955018.2199999997</v>
      </c>
      <c r="F35" s="25">
        <f>1261531.41+500000</f>
        <v>1761531.41</v>
      </c>
      <c r="G35" s="25">
        <f>1079486.31+500000</f>
        <v>1579486.31</v>
      </c>
      <c r="H35" s="26">
        <f t="shared" si="8"/>
        <v>6193486.8099999996</v>
      </c>
    </row>
    <row r="36" spans="1:8" x14ac:dyDescent="0.2">
      <c r="A36" s="23" t="s">
        <v>35</v>
      </c>
      <c r="B36" s="24"/>
      <c r="C36" s="25">
        <v>615.45000000000005</v>
      </c>
      <c r="D36" s="25">
        <v>0</v>
      </c>
      <c r="E36" s="25">
        <f t="shared" si="7"/>
        <v>615.45000000000005</v>
      </c>
      <c r="F36" s="25">
        <v>1495.24</v>
      </c>
      <c r="G36" s="25">
        <v>1495.24</v>
      </c>
      <c r="H36" s="26">
        <f t="shared" si="8"/>
        <v>-879.79</v>
      </c>
    </row>
    <row r="37" spans="1:8" x14ac:dyDescent="0.2">
      <c r="A37" s="23" t="s">
        <v>36</v>
      </c>
      <c r="B37" s="24"/>
      <c r="C37" s="25">
        <v>261681.36</v>
      </c>
      <c r="D37" s="25">
        <v>0</v>
      </c>
      <c r="E37" s="25">
        <f t="shared" si="7"/>
        <v>261681.36</v>
      </c>
      <c r="F37" s="25">
        <v>24995.94</v>
      </c>
      <c r="G37" s="25">
        <v>24995.94</v>
      </c>
      <c r="H37" s="26">
        <f t="shared" si="8"/>
        <v>236685.41999999998</v>
      </c>
    </row>
    <row r="38" spans="1:8" x14ac:dyDescent="0.2">
      <c r="A38" s="23" t="s">
        <v>37</v>
      </c>
      <c r="B38" s="24"/>
      <c r="C38" s="25">
        <v>514229.88</v>
      </c>
      <c r="D38" s="25">
        <v>0</v>
      </c>
      <c r="E38" s="25">
        <f t="shared" si="7"/>
        <v>514229.88</v>
      </c>
      <c r="F38" s="25">
        <v>66880.95</v>
      </c>
      <c r="G38" s="25">
        <v>66880.95</v>
      </c>
      <c r="H38" s="26">
        <f t="shared" si="8"/>
        <v>447348.93</v>
      </c>
    </row>
    <row r="39" spans="1:8" x14ac:dyDescent="0.2">
      <c r="A39" s="23" t="s">
        <v>38</v>
      </c>
      <c r="B39" s="24"/>
      <c r="C39" s="25">
        <v>40721.4</v>
      </c>
      <c r="D39" s="25">
        <v>0</v>
      </c>
      <c r="E39" s="25">
        <f t="shared" si="7"/>
        <v>40721.4</v>
      </c>
      <c r="F39" s="25">
        <v>13033.97</v>
      </c>
      <c r="G39" s="25">
        <v>13033.97</v>
      </c>
      <c r="H39" s="26">
        <f t="shared" si="8"/>
        <v>27687.43</v>
      </c>
    </row>
    <row r="40" spans="1:8" x14ac:dyDescent="0.2">
      <c r="A40" s="27"/>
      <c r="B40" s="30"/>
      <c r="C40" s="29"/>
      <c r="D40" s="29"/>
      <c r="E40" s="29"/>
      <c r="F40" s="29"/>
      <c r="G40" s="29"/>
      <c r="H40" s="31"/>
    </row>
    <row r="41" spans="1:8" x14ac:dyDescent="0.2">
      <c r="A41" s="19" t="s">
        <v>39</v>
      </c>
      <c r="B41" s="20"/>
      <c r="C41" s="21">
        <f>SUM(C42:C45)</f>
        <v>71129078.760000005</v>
      </c>
      <c r="D41" s="21">
        <f t="shared" ref="D41:E41" si="9">SUM(D42:D45)</f>
        <v>0</v>
      </c>
      <c r="E41" s="21">
        <f t="shared" si="9"/>
        <v>71129078.760000005</v>
      </c>
      <c r="F41" s="21">
        <f>SUM(F42:F45)</f>
        <v>23228326.55136</v>
      </c>
      <c r="G41" s="21">
        <f>SUM(G42:G45)</f>
        <v>23106101.101360001</v>
      </c>
      <c r="H41" s="22">
        <f>SUM(H42:H45)</f>
        <v>47900752.208640002</v>
      </c>
    </row>
    <row r="42" spans="1:8" x14ac:dyDescent="0.2">
      <c r="A42" s="23" t="s">
        <v>40</v>
      </c>
      <c r="B42" s="24"/>
      <c r="C42" s="25">
        <v>5776982.5700000003</v>
      </c>
      <c r="D42" s="25">
        <v>0</v>
      </c>
      <c r="E42" s="25">
        <f t="shared" ref="E42:E45" si="10">C42+D42</f>
        <v>5776982.5700000003</v>
      </c>
      <c r="F42" s="25">
        <v>1739615.89</v>
      </c>
      <c r="G42" s="25">
        <v>1739615.89</v>
      </c>
      <c r="H42" s="26">
        <f t="shared" ref="H42:H45" si="11">+E42-F42</f>
        <v>4037366.6800000006</v>
      </c>
    </row>
    <row r="43" spans="1:8" x14ac:dyDescent="0.2">
      <c r="A43" s="23" t="s">
        <v>41</v>
      </c>
      <c r="B43" s="24"/>
      <c r="C43" s="25">
        <v>58642613.859999999</v>
      </c>
      <c r="D43" s="25">
        <v>0</v>
      </c>
      <c r="E43" s="25">
        <f t="shared" si="10"/>
        <v>58642613.859999999</v>
      </c>
      <c r="F43" s="25">
        <v>15586038.52</v>
      </c>
      <c r="G43" s="25">
        <v>15463813.07</v>
      </c>
      <c r="H43" s="26">
        <f t="shared" si="11"/>
        <v>43056575.340000004</v>
      </c>
    </row>
    <row r="44" spans="1:8" x14ac:dyDescent="0.2">
      <c r="A44" s="23" t="s">
        <v>42</v>
      </c>
      <c r="B44" s="24"/>
      <c r="C44" s="29">
        <v>0</v>
      </c>
      <c r="D44" s="29">
        <v>0</v>
      </c>
      <c r="E44" s="25">
        <f t="shared" si="10"/>
        <v>0</v>
      </c>
      <c r="F44" s="29">
        <v>0</v>
      </c>
      <c r="G44" s="29">
        <v>0</v>
      </c>
      <c r="H44" s="26">
        <f t="shared" si="11"/>
        <v>0</v>
      </c>
    </row>
    <row r="45" spans="1:8" x14ac:dyDescent="0.2">
      <c r="A45" s="23" t="s">
        <v>43</v>
      </c>
      <c r="B45" s="24"/>
      <c r="C45" s="29">
        <v>6709482.3300000001</v>
      </c>
      <c r="D45" s="29">
        <v>0</v>
      </c>
      <c r="E45" s="25">
        <f t="shared" si="10"/>
        <v>6709482.3300000001</v>
      </c>
      <c r="F45" s="29">
        <v>5902672.1413599998</v>
      </c>
      <c r="G45" s="29">
        <f>F45</f>
        <v>5902672.1413599998</v>
      </c>
      <c r="H45" s="26">
        <f t="shared" si="11"/>
        <v>806810.1886400003</v>
      </c>
    </row>
    <row r="46" spans="1:8" x14ac:dyDescent="0.2">
      <c r="A46" s="27"/>
      <c r="B46" s="32"/>
      <c r="C46" s="29"/>
      <c r="D46" s="29"/>
      <c r="E46" s="29"/>
      <c r="F46" s="29"/>
      <c r="G46" s="29"/>
      <c r="H46" s="31"/>
    </row>
    <row r="47" spans="1:8" ht="13.5" thickBot="1" x14ac:dyDescent="0.25">
      <c r="A47" s="33"/>
      <c r="B47" s="34" t="s">
        <v>44</v>
      </c>
      <c r="C47" s="35">
        <f>+C11+C21+C30+C41</f>
        <v>310593392.63999999</v>
      </c>
      <c r="D47" s="35">
        <f t="shared" ref="D47:H47" si="12">+D11+D21+D30+D41</f>
        <v>0</v>
      </c>
      <c r="E47" s="35">
        <f t="shared" si="12"/>
        <v>310593392.63999999</v>
      </c>
      <c r="F47" s="35">
        <f t="shared" si="12"/>
        <v>84891828.191359997</v>
      </c>
      <c r="G47" s="35">
        <f>+G11+G21+G30+G41</f>
        <v>82912494.271359995</v>
      </c>
      <c r="H47" s="36">
        <f t="shared" si="12"/>
        <v>225701564.44864002</v>
      </c>
    </row>
    <row r="48" spans="1:8" x14ac:dyDescent="0.2">
      <c r="G48" s="29"/>
    </row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7:B9"/>
    <mergeCell ref="C7:G7"/>
    <mergeCell ref="H7:H8"/>
    <mergeCell ref="A1:H1"/>
    <mergeCell ref="A2:H2"/>
    <mergeCell ref="A3:H3"/>
    <mergeCell ref="A6:H6"/>
    <mergeCell ref="A4:H4"/>
    <mergeCell ref="A5:H5"/>
  </mergeCells>
  <pageMargins left="0.39370078740157483" right="0.39370078740157483" top="0.35433070866141736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2023-04-28T23:24:20Z</cp:lastPrinted>
  <dcterms:created xsi:type="dcterms:W3CDTF">2017-04-23T18:34:55Z</dcterms:created>
  <dcterms:modified xsi:type="dcterms:W3CDTF">2023-04-28T23:24:24Z</dcterms:modified>
</cp:coreProperties>
</file>