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(1)\"/>
    </mc:Choice>
  </mc:AlternateContent>
  <xr:revisionPtr revIDLastSave="0" documentId="13_ncr:1_{F816BEE6-2B7E-46C3-AA9B-98E7AD516E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2" l="1"/>
  <c r="D37" i="2"/>
  <c r="D35" i="2"/>
  <c r="D34" i="2"/>
  <c r="D33" i="2"/>
  <c r="D32" i="2"/>
  <c r="D31" i="2"/>
  <c r="D11" i="2"/>
  <c r="E45" i="2" l="1"/>
  <c r="H45" i="2" s="1"/>
  <c r="E12" i="2"/>
  <c r="E13" i="2"/>
  <c r="E14" i="2"/>
  <c r="E15" i="2"/>
  <c r="E16" i="2"/>
  <c r="E17" i="2"/>
  <c r="E18" i="2"/>
  <c r="E19" i="2"/>
  <c r="E22" i="2"/>
  <c r="E23" i="2"/>
  <c r="E24" i="2"/>
  <c r="E25" i="2"/>
  <c r="E26" i="2"/>
  <c r="E27" i="2"/>
  <c r="E28" i="2"/>
  <c r="E31" i="2"/>
  <c r="F41" i="2" l="1"/>
  <c r="G41" i="2" l="1"/>
  <c r="G30" i="2"/>
  <c r="G21" i="2"/>
  <c r="G11" i="2"/>
  <c r="E44" i="2"/>
  <c r="E43" i="2"/>
  <c r="E42" i="2"/>
  <c r="E39" i="2"/>
  <c r="E38" i="2"/>
  <c r="E37" i="2"/>
  <c r="E36" i="2"/>
  <c r="E35" i="2"/>
  <c r="E34" i="2"/>
  <c r="E33" i="2"/>
  <c r="E32" i="2"/>
  <c r="G47" i="2" l="1"/>
  <c r="H44" i="2"/>
  <c r="H43" i="2"/>
  <c r="H42" i="2"/>
  <c r="H41" i="2" s="1"/>
  <c r="H39" i="2"/>
  <c r="H38" i="2"/>
  <c r="H37" i="2"/>
  <c r="H36" i="2"/>
  <c r="H35" i="2"/>
  <c r="H34" i="2"/>
  <c r="H33" i="2"/>
  <c r="H32" i="2"/>
  <c r="H31" i="2"/>
  <c r="H27" i="2"/>
  <c r="H26" i="2"/>
  <c r="H25" i="2"/>
  <c r="H24" i="2"/>
  <c r="H23" i="2"/>
  <c r="H22" i="2"/>
  <c r="H19" i="2"/>
  <c r="H18" i="2"/>
  <c r="H17" i="2"/>
  <c r="H16" i="2"/>
  <c r="H15" i="2"/>
  <c r="H14" i="2"/>
  <c r="H13" i="2"/>
  <c r="H12" i="2"/>
  <c r="H30" i="2" l="1"/>
  <c r="E41" i="2" l="1"/>
  <c r="D41" i="2"/>
  <c r="C41" i="2"/>
  <c r="F30" i="2"/>
  <c r="E30" i="2"/>
  <c r="D30" i="2"/>
  <c r="C30" i="2"/>
  <c r="H21" i="2"/>
  <c r="F21" i="2"/>
  <c r="E21" i="2"/>
  <c r="D21" i="2"/>
  <c r="C21" i="2"/>
  <c r="H11" i="2"/>
  <c r="F11" i="2"/>
  <c r="E11" i="2"/>
  <c r="C11" i="2"/>
  <c r="H47" i="2" l="1"/>
  <c r="F47" i="2"/>
  <c r="E47" i="2"/>
  <c r="D47" i="2"/>
  <c r="C47" i="2"/>
</calcChain>
</file>

<file path=xl/sharedStrings.xml><?xml version="1.0" encoding="utf-8"?>
<sst xmlns="http://schemas.openxmlformats.org/spreadsheetml/2006/main" count="49" uniqueCount="49">
  <si>
    <t>Modificado</t>
  </si>
  <si>
    <t>Devengado</t>
  </si>
  <si>
    <t>Pagado</t>
  </si>
  <si>
    <t>Estado Analítico del Ejercicio del Presupuesto de Egresos del Sector Central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</si>
  <si>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</si>
  <si>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</si>
  <si>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</si>
  <si>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</si>
  <si>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</si>
  <si>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</si>
  <si>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</si>
  <si>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</si>
  <si>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</si>
  <si>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</si>
  <si>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</si>
  <si>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</si>
  <si>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</si>
  <si>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</si>
  <si>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</si>
  <si>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</si>
  <si>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</si>
  <si>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</si>
  <si>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</si>
  <si>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</si>
  <si>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</si>
  <si>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</si>
  <si>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</si>
  <si>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</si>
  <si>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</si>
  <si>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</si>
  <si>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</si>
  <si>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</si>
  <si>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</si>
  <si>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</si>
  <si>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</si>
  <si>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</si>
  <si>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</si>
  <si>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</si>
  <si>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</si>
  <si>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</si>
  <si>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</si>
  <si>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</si>
  <si>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</si>
  <si>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</si>
  <si>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</si>
  <si>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 xml:space="preserve"> (Miles de Pesos )</t>
  </si>
  <si>
    <t>Sector Central del Poder Ejecutivo del Estado Libre y Soberano de México</t>
  </si>
  <si>
    <t>Del 1 de enero al 31 de marzo de 2024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</si>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</sst>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General_)"/>
    <numFmt numFmtId="166" formatCode="0_ ;\-0\ "/>
    <numFmt numFmtId="167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2" fillId="0" borderId="0"/>
    <xf numFmtId="0" fontId="2" fillId="0" borderId="0"/>
  </cellStyleXfs>
  <cellXfs count="37">
    <xf numFmtId="0" fontId="0" fillId="0" borderId="0" xfId="0"/>
    <xf numFmtId="166" fontId="3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/>
    <xf numFmtId="166" fontId="3" fillId="0" borderId="0" xfId="1" applyNumberFormat="1" applyFont="1" applyFill="1" applyBorder="1" applyAlignment="1" applyProtection="1">
      <alignment horizontal="center" vertical="center"/>
      <protection locked="0"/>
    </xf>
    <xf numFmtId="166" fontId="3" fillId="0" borderId="1" xfId="1" applyNumberFormat="1" applyFont="1" applyFill="1" applyBorder="1" applyAlignment="1" applyProtection="1">
      <alignment horizontal="center" vertical="center"/>
    </xf>
    <xf numFmtId="166" fontId="3" fillId="0" borderId="2" xfId="1" applyNumberFormat="1" applyFont="1" applyFill="1" applyBorder="1" applyAlignment="1" applyProtection="1">
      <alignment horizontal="center" vertical="center"/>
    </xf>
    <xf numFmtId="166" fontId="3" fillId="0" borderId="3" xfId="1" applyNumberFormat="1" applyFont="1" applyFill="1" applyBorder="1" applyAlignment="1" applyProtection="1">
      <alignment horizontal="center" vertical="center"/>
    </xf>
    <xf numFmtId="166" fontId="3" fillId="0" borderId="4" xfId="1" applyNumberFormat="1" applyFont="1" applyFill="1" applyBorder="1" applyAlignment="1" applyProtection="1">
      <alignment horizontal="center" vertical="center"/>
    </xf>
    <xf numFmtId="166" fontId="3" fillId="0" borderId="0" xfId="1" applyNumberFormat="1" applyFont="1" applyFill="1" applyBorder="1" applyAlignment="1" applyProtection="1">
      <alignment horizontal="center" vertical="center"/>
    </xf>
    <xf numFmtId="166" fontId="3" fillId="0" borderId="0" xfId="1" applyNumberFormat="1" applyFont="1" applyFill="1" applyBorder="1" applyAlignment="1" applyProtection="1">
      <alignment horizontal="center" vertical="center" wrapText="1"/>
    </xf>
    <xf numFmtId="166" fontId="3" fillId="0" borderId="5" xfId="1" applyNumberFormat="1" applyFont="1" applyFill="1" applyBorder="1" applyAlignment="1" applyProtection="1">
      <alignment horizontal="center" vertical="center"/>
    </xf>
    <xf numFmtId="166" fontId="3" fillId="0" borderId="6" xfId="1" applyNumberFormat="1" applyFont="1" applyFill="1" applyBorder="1" applyAlignment="1" applyProtection="1">
      <alignment horizontal="center" vertical="center"/>
    </xf>
    <xf numFmtId="166" fontId="3" fillId="0" borderId="7" xfId="1" applyNumberFormat="1" applyFont="1" applyFill="1" applyBorder="1" applyAlignment="1" applyProtection="1">
      <alignment horizontal="center" vertical="center"/>
    </xf>
    <xf numFmtId="166" fontId="3" fillId="0" borderId="7" xfId="1" applyNumberFormat="1" applyFont="1" applyFill="1" applyBorder="1" applyAlignment="1" applyProtection="1">
      <alignment horizontal="center" vertical="center"/>
    </xf>
    <xf numFmtId="166" fontId="3" fillId="0" borderId="8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justify" vertical="center" wrapText="1"/>
    </xf>
    <xf numFmtId="167" fontId="4" fillId="2" borderId="2" xfId="1" applyNumberFormat="1" applyFont="1" applyFill="1" applyBorder="1" applyAlignment="1">
      <alignment horizontal="justify" vertical="center" wrapText="1"/>
    </xf>
    <xf numFmtId="167" fontId="4" fillId="2" borderId="3" xfId="1" applyNumberFormat="1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/>
    <xf numFmtId="164" fontId="3" fillId="0" borderId="5" xfId="0" applyNumberFormat="1" applyFont="1" applyFill="1" applyBorder="1"/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164" fontId="4" fillId="0" borderId="0" xfId="0" applyNumberFormat="1" applyFont="1" applyFill="1" applyBorder="1"/>
    <xf numFmtId="164" fontId="4" fillId="0" borderId="0" xfId="0" applyNumberFormat="1" applyFont="1" applyBorder="1"/>
    <xf numFmtId="164" fontId="4" fillId="0" borderId="5" xfId="0" applyNumberFormat="1" applyFont="1" applyBorder="1"/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justify" vertical="top"/>
    </xf>
    <xf numFmtId="164" fontId="4" fillId="0" borderId="5" xfId="0" applyNumberFormat="1" applyFont="1" applyFill="1" applyBorder="1"/>
    <xf numFmtId="0" fontId="4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vertical="top"/>
    </xf>
    <xf numFmtId="164" fontId="3" fillId="0" borderId="7" xfId="0" applyNumberFormat="1" applyFont="1" applyFill="1" applyBorder="1"/>
    <xf numFmtId="164" fontId="3" fillId="0" borderId="8" xfId="0" applyNumberFormat="1" applyFont="1" applyFill="1" applyBorder="1"/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2"/>
  <sheetViews>
    <sheetView showGridLines="0" tabSelected="1" zoomScale="85" zoomScaleNormal="85" workbookViewId="0">
      <selection activeCell="C18" sqref="C18"/>
    </sheetView>
  </sheetViews>
  <sheetFormatPr baseColWidth="10" defaultRowHeight="12.75" x14ac:dyDescent="0.2"/>
  <cols>
    <col min="1" max="1" width="26.5703125" style="2" customWidth="1"/>
    <col min="2" max="2" width="10.28515625" style="2" customWidth="1"/>
    <col min="3" max="3" width="25" style="2" customWidth="1"/>
    <col min="4" max="4" width="17.7109375" style="2" customWidth="1"/>
    <col min="5" max="5" width="19.140625" style="2" customWidth="1"/>
    <col min="6" max="7" width="22.5703125" style="2" customWidth="1"/>
    <col min="8" max="8" width="24.140625" style="2" customWidth="1"/>
    <col min="9" max="16384" width="11.42578125" style="2"/>
  </cols>
  <sheetData>
    <row r="1" spans="1:8" x14ac:dyDescent="0.2">
      <c r="A1" s="1" t="s">
        <v>46</v>
      </c>
      <c r="B1" s="1"/>
      <c r="C1" s="1"/>
      <c r="D1" s="1"/>
      <c r="E1" s="1"/>
      <c r="F1" s="1"/>
      <c r="G1" s="1"/>
      <c r="H1" s="1"/>
    </row>
    <row r="2" spans="1:8" x14ac:dyDescent="0.2">
      <c r="A2" s="3" t="s">
        <v>3</v>
      </c>
      <c r="B2" s="3"/>
      <c r="C2" s="3"/>
      <c r="D2" s="3"/>
      <c r="E2" s="3"/>
      <c r="F2" s="3"/>
      <c r="G2" s="3"/>
      <c r="H2" s="3"/>
    </row>
    <row r="3" spans="1:8" x14ac:dyDescent="0.2">
      <c r="A3" s="1" t="s">
        <v>4</v>
      </c>
      <c r="B3" s="1"/>
      <c r="C3" s="1"/>
      <c r="D3" s="1"/>
      <c r="E3" s="1"/>
      <c r="F3" s="1"/>
      <c r="G3" s="1"/>
      <c r="H3" s="1"/>
    </row>
    <row r="4" spans="1:8" x14ac:dyDescent="0.2">
      <c r="A4" s="1" t="s">
        <v>47</v>
      </c>
      <c r="B4" s="1"/>
      <c r="C4" s="1"/>
      <c r="D4" s="1"/>
      <c r="E4" s="1"/>
      <c r="F4" s="1"/>
      <c r="G4" s="1"/>
      <c r="H4" s="1"/>
    </row>
    <row r="5" spans="1:8" x14ac:dyDescent="0.2">
      <c r="A5" s="1" t="s">
        <v>48</v>
      </c>
      <c r="B5" s="1"/>
      <c r="C5" s="1"/>
      <c r="D5" s="1"/>
      <c r="E5" s="1"/>
      <c r="F5" s="1"/>
      <c r="G5" s="1"/>
      <c r="H5" s="1"/>
    </row>
    <row r="6" spans="1:8" ht="13.5" thickBot="1" x14ac:dyDescent="0.25">
      <c r="A6" s="1" t="s">
        <v>45</v>
      </c>
      <c r="B6" s="1"/>
      <c r="C6" s="1"/>
      <c r="D6" s="1"/>
      <c r="E6" s="1"/>
      <c r="F6" s="1"/>
      <c r="G6" s="1"/>
      <c r="H6" s="1"/>
    </row>
    <row r="7" spans="1:8" x14ac:dyDescent="0.2">
      <c r="A7" s="4" t="s">
        <v>5</v>
      </c>
      <c r="B7" s="5"/>
      <c r="C7" s="5" t="s">
        <v>6</v>
      </c>
      <c r="D7" s="5"/>
      <c r="E7" s="5"/>
      <c r="F7" s="5"/>
      <c r="G7" s="5"/>
      <c r="H7" s="6" t="s">
        <v>7</v>
      </c>
    </row>
    <row r="8" spans="1:8" ht="25.5" x14ac:dyDescent="0.2">
      <c r="A8" s="7"/>
      <c r="B8" s="1"/>
      <c r="C8" s="8" t="s">
        <v>8</v>
      </c>
      <c r="D8" s="9" t="s">
        <v>9</v>
      </c>
      <c r="E8" s="8" t="s">
        <v>0</v>
      </c>
      <c r="F8" s="8" t="s">
        <v>1</v>
      </c>
      <c r="G8" s="8" t="s">
        <v>2</v>
      </c>
      <c r="H8" s="10"/>
    </row>
    <row r="9" spans="1:8" ht="13.5" thickBot="1" x14ac:dyDescent="0.25">
      <c r="A9" s="11"/>
      <c r="B9" s="12"/>
      <c r="C9" s="13">
        <v>1</v>
      </c>
      <c r="D9" s="13">
        <v>2</v>
      </c>
      <c r="E9" s="13" t="s">
        <v>10</v>
      </c>
      <c r="F9" s="13">
        <v>4</v>
      </c>
      <c r="G9" s="13">
        <v>5</v>
      </c>
      <c r="H9" s="14" t="s">
        <v>11</v>
      </c>
    </row>
    <row r="10" spans="1:8" x14ac:dyDescent="0.2">
      <c r="A10" s="15"/>
      <c r="B10" s="16"/>
      <c r="C10" s="17"/>
      <c r="D10" s="17"/>
      <c r="E10" s="17"/>
      <c r="F10" s="17"/>
      <c r="G10" s="17"/>
      <c r="H10" s="18"/>
    </row>
    <row r="11" spans="1:8" x14ac:dyDescent="0.2">
      <c r="A11" s="19" t="s">
        <v>12</v>
      </c>
      <c r="B11" s="20"/>
      <c r="C11" s="21">
        <f t="shared" ref="C11:H11" si="0">SUM(C12:C19)</f>
        <v>54375831.098999999</v>
      </c>
      <c r="D11" s="21">
        <f>SUM(D12:D19)</f>
        <v>1281127.4166900001</v>
      </c>
      <c r="E11" s="21">
        <f t="shared" si="0"/>
        <v>55656958.515689999</v>
      </c>
      <c r="F11" s="21">
        <f t="shared" si="0"/>
        <v>20292604.371599998</v>
      </c>
      <c r="G11" s="21">
        <f>SUM(G12:G19)</f>
        <v>20277104.644170001</v>
      </c>
      <c r="H11" s="22">
        <f t="shared" si="0"/>
        <v>35364354.144090004</v>
      </c>
    </row>
    <row r="12" spans="1:8" x14ac:dyDescent="0.2">
      <c r="A12" s="23" t="s">
        <v>13</v>
      </c>
      <c r="B12" s="24"/>
      <c r="C12" s="25">
        <v>2128999.9989999998</v>
      </c>
      <c r="D12" s="26">
        <v>0</v>
      </c>
      <c r="E12" s="26">
        <f t="shared" ref="E12:E19" si="1">C12+D12</f>
        <v>2128999.9989999998</v>
      </c>
      <c r="F12" s="26">
        <v>622395.06900000002</v>
      </c>
      <c r="G12" s="26">
        <v>622395.06900000002</v>
      </c>
      <c r="H12" s="27">
        <f>+E12-F12</f>
        <v>1506604.9299999997</v>
      </c>
    </row>
    <row r="13" spans="1:8" x14ac:dyDescent="0.2">
      <c r="A13" s="23" t="s">
        <v>14</v>
      </c>
      <c r="B13" s="24"/>
      <c r="C13" s="25">
        <v>11510988.694</v>
      </c>
      <c r="D13" s="26">
        <v>-155824.90294</v>
      </c>
      <c r="E13" s="26">
        <f t="shared" si="1"/>
        <v>11355163.791060001</v>
      </c>
      <c r="F13" s="26">
        <v>2434321.1182200001</v>
      </c>
      <c r="G13" s="26">
        <v>2433024.1701699998</v>
      </c>
      <c r="H13" s="27">
        <f t="shared" ref="H13:H19" si="2">+E13-F13</f>
        <v>8920842.6728400011</v>
      </c>
    </row>
    <row r="14" spans="1:8" x14ac:dyDescent="0.2">
      <c r="A14" s="23" t="s">
        <v>15</v>
      </c>
      <c r="B14" s="24"/>
      <c r="C14" s="25">
        <v>7969346.6619999995</v>
      </c>
      <c r="D14" s="26">
        <v>17184.094710000001</v>
      </c>
      <c r="E14" s="26">
        <f t="shared" si="1"/>
        <v>7986530.7567099994</v>
      </c>
      <c r="F14" s="26">
        <v>2841312.0816799998</v>
      </c>
      <c r="G14" s="26">
        <v>2832174.8712399998</v>
      </c>
      <c r="H14" s="27">
        <f t="shared" si="2"/>
        <v>5145218.6750299996</v>
      </c>
    </row>
    <row r="15" spans="1:8" x14ac:dyDescent="0.2">
      <c r="A15" s="23" t="s">
        <v>16</v>
      </c>
      <c r="B15" s="24"/>
      <c r="C15" s="25">
        <v>45211.703000000001</v>
      </c>
      <c r="D15" s="26">
        <v>-12.138</v>
      </c>
      <c r="E15" s="26">
        <f t="shared" si="1"/>
        <v>45199.565000000002</v>
      </c>
      <c r="F15" s="26">
        <v>7687.1254200000003</v>
      </c>
      <c r="G15" s="26">
        <v>7173.2419399999999</v>
      </c>
      <c r="H15" s="27">
        <f t="shared" si="2"/>
        <v>37512.439580000006</v>
      </c>
    </row>
    <row r="16" spans="1:8" x14ac:dyDescent="0.2">
      <c r="A16" s="23" t="s">
        <v>17</v>
      </c>
      <c r="B16" s="24"/>
      <c r="C16" s="25">
        <v>10544360.198999999</v>
      </c>
      <c r="D16" s="26">
        <v>929350.75187000004</v>
      </c>
      <c r="E16" s="26">
        <f t="shared" si="1"/>
        <v>11473710.95087</v>
      </c>
      <c r="F16" s="26">
        <v>9966290.9100000001</v>
      </c>
      <c r="G16" s="26">
        <v>9963229.4391300008</v>
      </c>
      <c r="H16" s="27">
        <f t="shared" si="2"/>
        <v>1507420.0408699997</v>
      </c>
    </row>
    <row r="17" spans="1:8" x14ac:dyDescent="0.2">
      <c r="A17" s="28" t="s">
        <v>18</v>
      </c>
      <c r="B17" s="29"/>
      <c r="C17" s="25">
        <v>0</v>
      </c>
      <c r="D17" s="25">
        <v>0</v>
      </c>
      <c r="E17" s="26">
        <f t="shared" si="1"/>
        <v>0</v>
      </c>
      <c r="F17" s="25">
        <v>0</v>
      </c>
      <c r="G17" s="25">
        <v>0</v>
      </c>
      <c r="H17" s="27">
        <f t="shared" si="2"/>
        <v>0</v>
      </c>
    </row>
    <row r="18" spans="1:8" x14ac:dyDescent="0.2">
      <c r="A18" s="23" t="s">
        <v>19</v>
      </c>
      <c r="B18" s="24"/>
      <c r="C18" s="25">
        <v>20823147.864</v>
      </c>
      <c r="D18" s="25">
        <v>-8368.1315599999998</v>
      </c>
      <c r="E18" s="26">
        <f t="shared" si="1"/>
        <v>20814779.732439999</v>
      </c>
      <c r="F18" s="25">
        <v>4254576.4723899998</v>
      </c>
      <c r="G18" s="25">
        <v>4254576.4723899998</v>
      </c>
      <c r="H18" s="27">
        <f t="shared" si="2"/>
        <v>16560203.260049999</v>
      </c>
    </row>
    <row r="19" spans="1:8" x14ac:dyDescent="0.2">
      <c r="A19" s="23" t="s">
        <v>20</v>
      </c>
      <c r="B19" s="24"/>
      <c r="C19" s="25">
        <v>1353775.9779999999</v>
      </c>
      <c r="D19" s="25">
        <v>498797.74261000002</v>
      </c>
      <c r="E19" s="26">
        <f t="shared" si="1"/>
        <v>1852573.72061</v>
      </c>
      <c r="F19" s="25">
        <v>166021.59489000001</v>
      </c>
      <c r="G19" s="25">
        <v>164531.38029999999</v>
      </c>
      <c r="H19" s="27">
        <f t="shared" si="2"/>
        <v>1686552.1257199999</v>
      </c>
    </row>
    <row r="20" spans="1:8" x14ac:dyDescent="0.2">
      <c r="A20" s="28"/>
      <c r="B20" s="30"/>
      <c r="C20" s="25"/>
      <c r="D20" s="25"/>
      <c r="E20" s="25"/>
      <c r="F20" s="25"/>
      <c r="G20" s="25"/>
      <c r="H20" s="31"/>
    </row>
    <row r="21" spans="1:8" x14ac:dyDescent="0.2">
      <c r="A21" s="19" t="s">
        <v>21</v>
      </c>
      <c r="B21" s="20"/>
      <c r="C21" s="21">
        <f>SUM(C22:C28)</f>
        <v>184538695.12376001</v>
      </c>
      <c r="D21" s="21">
        <f t="shared" ref="D21:H21" si="3">SUM(D22:D28)</f>
        <v>-1548462.2397599998</v>
      </c>
      <c r="E21" s="21">
        <f t="shared" si="3"/>
        <v>182990232.884</v>
      </c>
      <c r="F21" s="21">
        <f t="shared" si="3"/>
        <v>41982700.113229997</v>
      </c>
      <c r="G21" s="21">
        <f>SUM(G22:G28)</f>
        <v>41982330.475529999</v>
      </c>
      <c r="H21" s="22">
        <f t="shared" si="3"/>
        <v>141007532.77077001</v>
      </c>
    </row>
    <row r="22" spans="1:8" x14ac:dyDescent="0.2">
      <c r="A22" s="23" t="s">
        <v>22</v>
      </c>
      <c r="B22" s="24"/>
      <c r="C22" s="26">
        <v>2625973.696</v>
      </c>
      <c r="D22" s="26">
        <v>-222.16391999999999</v>
      </c>
      <c r="E22" s="26">
        <f t="shared" ref="E22:E28" si="4">C22+D22</f>
        <v>2625751.5320799998</v>
      </c>
      <c r="F22" s="26">
        <v>457432.06783000001</v>
      </c>
      <c r="G22" s="26">
        <v>457432.06783000001</v>
      </c>
      <c r="H22" s="27">
        <f t="shared" ref="H22:H27" si="5">+E22-F22</f>
        <v>2168319.4642499997</v>
      </c>
    </row>
    <row r="23" spans="1:8" x14ac:dyDescent="0.2">
      <c r="A23" s="23" t="s">
        <v>23</v>
      </c>
      <c r="B23" s="24"/>
      <c r="C23" s="26">
        <v>5008638.8777599996</v>
      </c>
      <c r="D23" s="26">
        <v>-140064.2838</v>
      </c>
      <c r="E23" s="26">
        <f t="shared" si="4"/>
        <v>4868574.5939599993</v>
      </c>
      <c r="F23" s="26">
        <v>651563.44140000001</v>
      </c>
      <c r="G23" s="26">
        <v>651563.44140000001</v>
      </c>
      <c r="H23" s="27">
        <f t="shared" si="5"/>
        <v>4217011.1525599994</v>
      </c>
    </row>
    <row r="24" spans="1:8" x14ac:dyDescent="0.2">
      <c r="A24" s="23" t="s">
        <v>24</v>
      </c>
      <c r="B24" s="24"/>
      <c r="C24" s="26">
        <v>33401013.695999999</v>
      </c>
      <c r="D24" s="26">
        <v>-7.0975000000000001</v>
      </c>
      <c r="E24" s="26">
        <f t="shared" si="4"/>
        <v>33401006.598499998</v>
      </c>
      <c r="F24" s="26">
        <v>5842872.9569800003</v>
      </c>
      <c r="G24" s="26">
        <v>5842786.6709799999</v>
      </c>
      <c r="H24" s="27">
        <f t="shared" si="5"/>
        <v>27558133.641519997</v>
      </c>
    </row>
    <row r="25" spans="1:8" x14ac:dyDescent="0.2">
      <c r="A25" s="23" t="s">
        <v>25</v>
      </c>
      <c r="B25" s="24"/>
      <c r="C25" s="26">
        <v>2292031.0290000001</v>
      </c>
      <c r="D25" s="26">
        <v>74308.117450000005</v>
      </c>
      <c r="E25" s="26">
        <f t="shared" si="4"/>
        <v>2366339.1464499999</v>
      </c>
      <c r="F25" s="26">
        <v>677758.80845999997</v>
      </c>
      <c r="G25" s="26">
        <v>677630.06201999995</v>
      </c>
      <c r="H25" s="27">
        <f t="shared" si="5"/>
        <v>1688580.3379899999</v>
      </c>
    </row>
    <row r="26" spans="1:8" x14ac:dyDescent="0.2">
      <c r="A26" s="23" t="s">
        <v>26</v>
      </c>
      <c r="B26" s="24"/>
      <c r="C26" s="26">
        <v>122219476.207</v>
      </c>
      <c r="D26" s="26">
        <v>-1558611.9581899999</v>
      </c>
      <c r="E26" s="26">
        <f t="shared" si="4"/>
        <v>120660864.24881001</v>
      </c>
      <c r="F26" s="26">
        <v>30659859.227150001</v>
      </c>
      <c r="G26" s="26">
        <v>30659859.227150001</v>
      </c>
      <c r="H26" s="27">
        <f t="shared" si="5"/>
        <v>90001005.02166</v>
      </c>
    </row>
    <row r="27" spans="1:8" x14ac:dyDescent="0.2">
      <c r="A27" s="23" t="s">
        <v>27</v>
      </c>
      <c r="B27" s="24"/>
      <c r="C27" s="26">
        <v>18991561.618000001</v>
      </c>
      <c r="D27" s="26">
        <v>76135.146200000003</v>
      </c>
      <c r="E27" s="26">
        <f t="shared" si="4"/>
        <v>19067696.764200002</v>
      </c>
      <c r="F27" s="26">
        <v>3693213.6114099999</v>
      </c>
      <c r="G27" s="26">
        <v>3693059.0061499998</v>
      </c>
      <c r="H27" s="27">
        <f t="shared" si="5"/>
        <v>15374483.152790003</v>
      </c>
    </row>
    <row r="28" spans="1:8" x14ac:dyDescent="0.2">
      <c r="A28" s="23" t="s">
        <v>28</v>
      </c>
      <c r="B28" s="24"/>
      <c r="C28" s="25">
        <v>0</v>
      </c>
      <c r="D28" s="25"/>
      <c r="E28" s="26">
        <f t="shared" si="4"/>
        <v>0</v>
      </c>
      <c r="F28" s="25"/>
      <c r="G28" s="25"/>
      <c r="H28" s="27">
        <v>0</v>
      </c>
    </row>
    <row r="29" spans="1:8" x14ac:dyDescent="0.2">
      <c r="A29" s="28"/>
      <c r="B29" s="30"/>
      <c r="C29" s="25"/>
      <c r="D29" s="25"/>
      <c r="E29" s="25"/>
      <c r="F29" s="25"/>
      <c r="G29" s="25"/>
      <c r="H29" s="31"/>
    </row>
    <row r="30" spans="1:8" x14ac:dyDescent="0.2">
      <c r="A30" s="19" t="s">
        <v>29</v>
      </c>
      <c r="B30" s="20"/>
      <c r="C30" s="21">
        <f>SUM(C31:C39)</f>
        <v>19508851.220240001</v>
      </c>
      <c r="D30" s="21">
        <f t="shared" ref="D30:F30" si="6">SUM(D31:D39)</f>
        <v>-2908.4100999999937</v>
      </c>
      <c r="E30" s="21">
        <f t="shared" si="6"/>
        <v>19505942.810140003</v>
      </c>
      <c r="F30" s="21">
        <f t="shared" si="6"/>
        <v>2556239.5061599999</v>
      </c>
      <c r="G30" s="21">
        <f>SUM(G31:G39)</f>
        <v>2108249.75416</v>
      </c>
      <c r="H30" s="22">
        <f>SUM(H31:H39)</f>
        <v>16949703.30398</v>
      </c>
    </row>
    <row r="31" spans="1:8" x14ac:dyDescent="0.2">
      <c r="A31" s="23" t="s">
        <v>30</v>
      </c>
      <c r="B31" s="24"/>
      <c r="C31" s="26">
        <v>1265158.9110000001</v>
      </c>
      <c r="D31" s="26">
        <f>+-675402.1/1000</f>
        <v>-675.40210000000002</v>
      </c>
      <c r="E31" s="26">
        <f>C31+D31</f>
        <v>1264483.5089</v>
      </c>
      <c r="F31" s="26">
        <v>197904.06458000001</v>
      </c>
      <c r="G31" s="26">
        <v>197904.06458000001</v>
      </c>
      <c r="H31" s="27">
        <f t="shared" ref="H31:H39" si="7">+E31-F31</f>
        <v>1066579.44432</v>
      </c>
    </row>
    <row r="32" spans="1:8" x14ac:dyDescent="0.2">
      <c r="A32" s="23" t="s">
        <v>31</v>
      </c>
      <c r="B32" s="24"/>
      <c r="C32" s="26">
        <v>2656649.844</v>
      </c>
      <c r="D32" s="26">
        <f>+-50307122.27/1000</f>
        <v>-50307.12227</v>
      </c>
      <c r="E32" s="26">
        <f t="shared" ref="E32:E39" si="8">C32+D32</f>
        <v>2606342.7217299999</v>
      </c>
      <c r="F32" s="26">
        <v>48429.948839999997</v>
      </c>
      <c r="G32" s="26">
        <v>48429.948839999997</v>
      </c>
      <c r="H32" s="27">
        <f t="shared" si="7"/>
        <v>2557912.7728899997</v>
      </c>
    </row>
    <row r="33" spans="1:8" x14ac:dyDescent="0.2">
      <c r="A33" s="23" t="s">
        <v>32</v>
      </c>
      <c r="B33" s="24"/>
      <c r="C33" s="26">
        <v>22526.56624</v>
      </c>
      <c r="D33" s="26">
        <f>+-0.696</f>
        <v>-0.69599999999999995</v>
      </c>
      <c r="E33" s="26">
        <f t="shared" si="8"/>
        <v>22525.87024</v>
      </c>
      <c r="F33" s="26">
        <v>3513.1566499999999</v>
      </c>
      <c r="G33" s="26">
        <v>3513.1566499999999</v>
      </c>
      <c r="H33" s="27">
        <f t="shared" si="7"/>
        <v>19012.713589999999</v>
      </c>
    </row>
    <row r="34" spans="1:8" x14ac:dyDescent="0.2">
      <c r="A34" s="23" t="s">
        <v>33</v>
      </c>
      <c r="B34" s="24"/>
      <c r="C34" s="26">
        <v>330761.78899999999</v>
      </c>
      <c r="D34" s="26">
        <f>+-66851.5/1000</f>
        <v>-66.851500000000001</v>
      </c>
      <c r="E34" s="26">
        <f t="shared" si="8"/>
        <v>330694.9375</v>
      </c>
      <c r="F34" s="26">
        <v>63590.601560000003</v>
      </c>
      <c r="G34" s="26">
        <v>63323.343059999999</v>
      </c>
      <c r="H34" s="27">
        <f t="shared" si="7"/>
        <v>267104.33594000002</v>
      </c>
    </row>
    <row r="35" spans="1:8" x14ac:dyDescent="0.2">
      <c r="A35" s="23" t="s">
        <v>34</v>
      </c>
      <c r="B35" s="24"/>
      <c r="C35" s="26">
        <v>14439254.514</v>
      </c>
      <c r="D35" s="26">
        <f>+-1138985.5/1000</f>
        <v>-1138.9855</v>
      </c>
      <c r="E35" s="26">
        <f t="shared" si="8"/>
        <v>14438115.5285</v>
      </c>
      <c r="F35" s="26">
        <v>2124583.8780399999</v>
      </c>
      <c r="G35" s="26">
        <v>1676861.38454</v>
      </c>
      <c r="H35" s="27">
        <f t="shared" si="7"/>
        <v>12313531.650460001</v>
      </c>
    </row>
    <row r="36" spans="1:8" x14ac:dyDescent="0.2">
      <c r="A36" s="23" t="s">
        <v>35</v>
      </c>
      <c r="B36" s="24"/>
      <c r="C36" s="26">
        <v>553.90099999999995</v>
      </c>
      <c r="D36" s="26">
        <v>0</v>
      </c>
      <c r="E36" s="26">
        <f t="shared" si="8"/>
        <v>553.90099999999995</v>
      </c>
      <c r="F36" s="26">
        <v>168.50564</v>
      </c>
      <c r="G36" s="26">
        <v>168.50564</v>
      </c>
      <c r="H36" s="27">
        <f t="shared" si="7"/>
        <v>385.39535999999998</v>
      </c>
    </row>
    <row r="37" spans="1:8" x14ac:dyDescent="0.2">
      <c r="A37" s="23" t="s">
        <v>36</v>
      </c>
      <c r="B37" s="24"/>
      <c r="C37" s="26">
        <v>229302.18299999999</v>
      </c>
      <c r="D37" s="26">
        <f>+-30866.5/1000</f>
        <v>-30.866499999999998</v>
      </c>
      <c r="E37" s="26">
        <f t="shared" si="8"/>
        <v>229271.31649999999</v>
      </c>
      <c r="F37" s="26">
        <v>36219.635920000001</v>
      </c>
      <c r="G37" s="26">
        <v>36219.635920000001</v>
      </c>
      <c r="H37" s="27">
        <f t="shared" si="7"/>
        <v>193051.68057999999</v>
      </c>
    </row>
    <row r="38" spans="1:8" x14ac:dyDescent="0.2">
      <c r="A38" s="23" t="s">
        <v>37</v>
      </c>
      <c r="B38" s="24"/>
      <c r="C38" s="26">
        <v>523483.02600000001</v>
      </c>
      <c r="D38" s="26">
        <f>49311513.77/1000</f>
        <v>49311.513770000005</v>
      </c>
      <c r="E38" s="26">
        <f t="shared" si="8"/>
        <v>572794.53977000003</v>
      </c>
      <c r="F38" s="26">
        <v>73055.43561</v>
      </c>
      <c r="G38" s="26">
        <v>73055.43561</v>
      </c>
      <c r="H38" s="27">
        <f t="shared" si="7"/>
        <v>499739.10416000005</v>
      </c>
    </row>
    <row r="39" spans="1:8" x14ac:dyDescent="0.2">
      <c r="A39" s="23" t="s">
        <v>38</v>
      </c>
      <c r="B39" s="24"/>
      <c r="C39" s="26">
        <v>41160.485999999997</v>
      </c>
      <c r="D39" s="26">
        <v>0</v>
      </c>
      <c r="E39" s="26">
        <f t="shared" si="8"/>
        <v>41160.485999999997</v>
      </c>
      <c r="F39" s="26">
        <v>8774.2793199999996</v>
      </c>
      <c r="G39" s="26">
        <v>8774.2793199999996</v>
      </c>
      <c r="H39" s="27">
        <f t="shared" si="7"/>
        <v>32386.206679999996</v>
      </c>
    </row>
    <row r="40" spans="1:8" x14ac:dyDescent="0.2">
      <c r="A40" s="28"/>
      <c r="B40" s="30"/>
      <c r="C40" s="25"/>
      <c r="D40" s="25"/>
      <c r="E40" s="25"/>
      <c r="F40" s="25"/>
      <c r="G40" s="25"/>
      <c r="H40" s="31"/>
    </row>
    <row r="41" spans="1:8" x14ac:dyDescent="0.2">
      <c r="A41" s="19" t="s">
        <v>39</v>
      </c>
      <c r="B41" s="20"/>
      <c r="C41" s="21">
        <f>SUM(C42:C45)</f>
        <v>71178568.923999995</v>
      </c>
      <c r="D41" s="21">
        <f t="shared" ref="D41:E41" si="9">SUM(D42:D45)</f>
        <v>0</v>
      </c>
      <c r="E41" s="21">
        <f t="shared" si="9"/>
        <v>71178568.923999995</v>
      </c>
      <c r="F41" s="21">
        <f>SUM(F42:F45)</f>
        <v>27235885.003590003</v>
      </c>
      <c r="G41" s="21">
        <f>SUM(G42:G45)</f>
        <v>27209019.917410001</v>
      </c>
      <c r="H41" s="22">
        <f>SUM(H42:H45)</f>
        <v>43942683.920409992</v>
      </c>
    </row>
    <row r="42" spans="1:8" x14ac:dyDescent="0.2">
      <c r="A42" s="23" t="s">
        <v>40</v>
      </c>
      <c r="B42" s="24"/>
      <c r="C42" s="26">
        <v>6532825.2529999996</v>
      </c>
      <c r="D42" s="26"/>
      <c r="E42" s="26">
        <f t="shared" ref="E42:E44" si="10">C42+D42</f>
        <v>6532825.2529999996</v>
      </c>
      <c r="F42" s="26">
        <v>1927100.08054</v>
      </c>
      <c r="G42" s="26">
        <v>1927100.08054</v>
      </c>
      <c r="H42" s="27">
        <f t="shared" ref="H42:H43" si="11">+E42-F42</f>
        <v>4605725.1724599991</v>
      </c>
    </row>
    <row r="43" spans="1:8" x14ac:dyDescent="0.2">
      <c r="A43" s="23" t="s">
        <v>41</v>
      </c>
      <c r="B43" s="24"/>
      <c r="C43" s="26">
        <v>61974507.090999998</v>
      </c>
      <c r="D43" s="26"/>
      <c r="E43" s="26">
        <f t="shared" si="10"/>
        <v>61974507.090999998</v>
      </c>
      <c r="F43" s="26">
        <v>21035216.33185</v>
      </c>
      <c r="G43" s="26">
        <v>21008351.245669998</v>
      </c>
      <c r="H43" s="27">
        <f t="shared" si="11"/>
        <v>40939290.759149998</v>
      </c>
    </row>
    <row r="44" spans="1:8" x14ac:dyDescent="0.2">
      <c r="A44" s="23" t="s">
        <v>42</v>
      </c>
      <c r="B44" s="24"/>
      <c r="C44" s="25">
        <v>0</v>
      </c>
      <c r="D44" s="25"/>
      <c r="E44" s="26">
        <f t="shared" si="10"/>
        <v>0</v>
      </c>
      <c r="F44" s="2">
        <v>0</v>
      </c>
      <c r="G44" s="25">
        <v>0</v>
      </c>
      <c r="H44" s="27">
        <f>+E44-F45</f>
        <v>-4273568.5911999997</v>
      </c>
    </row>
    <row r="45" spans="1:8" x14ac:dyDescent="0.2">
      <c r="A45" s="23" t="s">
        <v>43</v>
      </c>
      <c r="B45" s="24"/>
      <c r="C45" s="25">
        <v>2671236.58</v>
      </c>
      <c r="D45" s="25"/>
      <c r="E45" s="26">
        <f>C45+D45</f>
        <v>2671236.58</v>
      </c>
      <c r="F45" s="25">
        <v>4273568.5911999997</v>
      </c>
      <c r="G45" s="25">
        <v>4273568.5911999997</v>
      </c>
      <c r="H45" s="27">
        <f>+E45-F46</f>
        <v>2671236.58</v>
      </c>
    </row>
    <row r="46" spans="1:8" x14ac:dyDescent="0.2">
      <c r="A46" s="28"/>
      <c r="B46" s="32"/>
      <c r="C46" s="25"/>
      <c r="D46" s="25"/>
      <c r="E46" s="25"/>
      <c r="F46" s="25"/>
      <c r="G46" s="25"/>
      <c r="H46" s="31"/>
    </row>
    <row r="47" spans="1:8" ht="13.5" thickBot="1" x14ac:dyDescent="0.25">
      <c r="A47" s="33"/>
      <c r="B47" s="34" t="s">
        <v>44</v>
      </c>
      <c r="C47" s="35">
        <f>+C11+C21+C30+C41</f>
        <v>329601946.36699998</v>
      </c>
      <c r="D47" s="35">
        <f t="shared" ref="D47:H47" si="12">+D11+D21+D30+D41</f>
        <v>-270243.23316999967</v>
      </c>
      <c r="E47" s="35">
        <f t="shared" si="12"/>
        <v>329331703.13383001</v>
      </c>
      <c r="F47" s="35">
        <f t="shared" si="12"/>
        <v>92067428.994580001</v>
      </c>
      <c r="G47" s="35">
        <f>+G11+G21+G30+G41</f>
        <v>91576704.791270003</v>
      </c>
      <c r="H47" s="36">
        <f t="shared" si="12"/>
        <v>237264274.13924998</v>
      </c>
    </row>
    <row r="48" spans="1:8" x14ac:dyDescent="0.2">
      <c r="G48" s="25"/>
    </row>
    <row r="52" s="2" customFormat="1" ht="45.75" customHeight="1" x14ac:dyDescent="0.2"/>
  </sheetData>
  <mergeCells count="40">
    <mergeCell ref="A7:B9"/>
    <mergeCell ref="C7:G7"/>
    <mergeCell ref="H7:H8"/>
    <mergeCell ref="A1:H1"/>
    <mergeCell ref="A2:H2"/>
    <mergeCell ref="A3:H3"/>
    <mergeCell ref="A6:H6"/>
    <mergeCell ref="A4:H4"/>
    <mergeCell ref="A5:H5"/>
    <mergeCell ref="A23:B23"/>
    <mergeCell ref="A11:B11"/>
    <mergeCell ref="A12:B12"/>
    <mergeCell ref="A13:B13"/>
    <mergeCell ref="A14:B14"/>
    <mergeCell ref="A15:B15"/>
    <mergeCell ref="A16:B16"/>
    <mergeCell ref="A18:B18"/>
    <mergeCell ref="A19:B19"/>
    <mergeCell ref="A21:B21"/>
    <mergeCell ref="A22:B22"/>
    <mergeCell ref="A36:B36"/>
    <mergeCell ref="A24:B24"/>
    <mergeCell ref="A25:B25"/>
    <mergeCell ref="A26:B26"/>
    <mergeCell ref="A27:B27"/>
    <mergeCell ref="A28:B28"/>
    <mergeCell ref="A30:B30"/>
    <mergeCell ref="A31:B31"/>
    <mergeCell ref="A32:B32"/>
    <mergeCell ref="A33:B33"/>
    <mergeCell ref="A34:B34"/>
    <mergeCell ref="A35:B35"/>
    <mergeCell ref="A44:B44"/>
    <mergeCell ref="A45:B45"/>
    <mergeCell ref="A37:B37"/>
    <mergeCell ref="A38:B38"/>
    <mergeCell ref="A39:B39"/>
    <mergeCell ref="A41:B41"/>
    <mergeCell ref="A42:B42"/>
    <mergeCell ref="A43:B43"/>
  </mergeCells>
  <printOptions horizontalCentered="1"/>
  <pageMargins left="0.39370078740157483" right="0.39370078740157483" top="0.78740157480314965" bottom="0.3937007874015748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UIPPE</cp:lastModifiedBy>
  <cp:lastPrinted>2024-04-29T18:49:37Z</cp:lastPrinted>
  <dcterms:created xsi:type="dcterms:W3CDTF">2017-04-23T18:34:55Z</dcterms:created>
  <dcterms:modified xsi:type="dcterms:W3CDTF">2024-04-29T18:49:40Z</dcterms:modified>
</cp:coreProperties>
</file>