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(1)\"/>
    </mc:Choice>
  </mc:AlternateContent>
  <xr:revisionPtr revIDLastSave="0" documentId="13_ncr:1_{3DB3067E-7AC0-4E7D-9232-CFDB280699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H14" i="1"/>
  <c r="F14" i="1"/>
  <c r="E14" i="1"/>
  <c r="F18" i="1" l="1"/>
  <c r="G15" i="1"/>
  <c r="E18" i="1"/>
  <c r="H37" i="1" l="1"/>
  <c r="H43" i="1" l="1"/>
  <c r="G50" i="1" l="1"/>
  <c r="G48" i="1"/>
  <c r="J48" i="1" s="1"/>
  <c r="G46" i="1"/>
  <c r="J46" i="1" s="1"/>
  <c r="G44" i="1"/>
  <c r="G39" i="1"/>
  <c r="G35" i="1"/>
  <c r="G34" i="1"/>
  <c r="G31" i="1"/>
  <c r="G30" i="1"/>
  <c r="G29" i="1"/>
  <c r="G26" i="1"/>
  <c r="G24" i="1"/>
  <c r="G25" i="1"/>
  <c r="G23" i="1"/>
  <c r="G22" i="1"/>
  <c r="G21" i="1"/>
  <c r="G19" i="1"/>
  <c r="J19" i="1" s="1"/>
  <c r="G16" i="1"/>
  <c r="G14" i="1" s="1"/>
  <c r="J15" i="1"/>
  <c r="J16" i="1" l="1"/>
  <c r="J14" i="1" s="1"/>
  <c r="J50" i="1"/>
  <c r="J44" i="1"/>
  <c r="J39" i="1"/>
  <c r="J35" i="1"/>
  <c r="J30" i="1"/>
  <c r="J29" i="1"/>
  <c r="J26" i="1"/>
  <c r="J25" i="1"/>
  <c r="J24" i="1"/>
  <c r="J23" i="1"/>
  <c r="J22" i="1"/>
  <c r="J21" i="1"/>
  <c r="G20" i="1" l="1"/>
  <c r="J20" i="1" s="1"/>
  <c r="E28" i="1"/>
  <c r="F28" i="1"/>
  <c r="G28" i="1"/>
  <c r="H28" i="1"/>
  <c r="I28" i="1"/>
  <c r="J43" i="1" l="1"/>
  <c r="I43" i="1"/>
  <c r="G43" i="1"/>
  <c r="F43" i="1"/>
  <c r="I37" i="1"/>
  <c r="F37" i="1"/>
  <c r="I33" i="1"/>
  <c r="H33" i="1"/>
  <c r="G33" i="1"/>
  <c r="F33" i="1"/>
  <c r="J18" i="1"/>
  <c r="I18" i="1"/>
  <c r="H18" i="1"/>
  <c r="G18" i="1"/>
  <c r="E43" i="1"/>
  <c r="E37" i="1"/>
  <c r="E33" i="1"/>
  <c r="G41" i="1"/>
  <c r="G40" i="1"/>
  <c r="G38" i="1"/>
  <c r="G37" i="1" s="1"/>
  <c r="F52" i="1" l="1"/>
  <c r="G52" i="1"/>
  <c r="J41" i="1"/>
  <c r="J40" i="1"/>
  <c r="J38" i="1"/>
  <c r="J34" i="1"/>
  <c r="J33" i="1" s="1"/>
  <c r="J31" i="1"/>
  <c r="J28" i="1" s="1"/>
  <c r="J37" i="1" l="1"/>
  <c r="H52" i="1"/>
  <c r="I52" i="1"/>
  <c r="E52" i="1"/>
  <c r="J52" i="1" l="1"/>
</calcChain>
</file>

<file path=xl/sharedStrings.xml><?xml version="1.0" encoding="utf-8"?>
<sst xmlns="http://schemas.openxmlformats.org/spreadsheetml/2006/main" count="47" uniqueCount="47">
  <si>
    <t>Estado Analítico del Ejercicio del Presupuesto de Egresos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</si>
  <si>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</si>
  <si>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</si>
  <si>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</si>
  <si>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</si>
  <si>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</si>
  <si>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</si>
  <si>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</si>
  <si>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</si>
  <si>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</si>
  <si>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</si>
  <si>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</si>
  <si>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Clasificación Programática</t>
  </si>
  <si>
    <t>Programas</t>
  </si>
  <si>
    <t>Subsidios: Sector Social y Privado o Entidades Federativas y Municipios</t>
  </si>
  <si>
    <t>Sujetos o Relas de Operación</t>
  </si>
  <si>
    <t>Otros Subsidios</t>
  </si>
  <si>
    <t>Desempeño de las Funciones</t>
  </si>
  <si>
    <t>Prestación de Servicios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</si>
  <si>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</si>
  <si>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</si>
  <si>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</si>
  <si>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</si>
  <si>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</si>
  <si>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</si>
  <si>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</si>
  <si>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</si>
  <si>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</si>
  <si>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</si>
  <si>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</si>
  <si>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</si>
  <si>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</si>
  <si>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</si>
  <si>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</si>
  <si>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</si>
  <si>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</si>
  <si>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</si>
  <si>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</si>
  <si>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</si>
  <si>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</si>
  <si>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</si>
  <si>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</si>
  <si>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Provisión de Bienes Públicos</t>
  </si>
  <si>
    <t>SUMA</t>
  </si>
  <si>
    <t>Sector Central del Poder Ejecutivo del Gobierno del Estado de México</t>
  </si>
  <si>
    <t>Cifras preliminares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</si>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</sst>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/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/>
    <xf numFmtId="165" fontId="3" fillId="0" borderId="0" xfId="0" applyNumberFormat="1" applyFont="1" applyFill="1"/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5" fontId="2" fillId="0" borderId="9" xfId="1" applyNumberFormat="1" applyFont="1" applyFill="1" applyBorder="1" applyAlignment="1" applyProtection="1">
      <alignment horizontal="center" vertical="center"/>
    </xf>
    <xf numFmtId="165" fontId="2" fillId="0" borderId="10" xfId="1" applyNumberFormat="1" applyFont="1" applyFill="1" applyBorder="1" applyAlignment="1" applyProtection="1">
      <alignment horizontal="center" vertical="center"/>
    </xf>
    <xf numFmtId="165" fontId="2" fillId="0" borderId="11" xfId="1" applyNumberFormat="1" applyFont="1" applyFill="1" applyBorder="1" applyAlignment="1" applyProtection="1">
      <alignment horizontal="center" vertical="center"/>
    </xf>
    <xf numFmtId="165" fontId="2" fillId="0" borderId="12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5" fontId="2" fillId="0" borderId="9" xfId="1" applyNumberFormat="1" applyFont="1" applyFill="1" applyBorder="1" applyAlignment="1" applyProtection="1">
      <alignment horizontal="center" vertical="center"/>
    </xf>
    <xf numFmtId="165" fontId="2" fillId="0" borderId="9" xfId="1" applyNumberFormat="1" applyFont="1" applyFill="1" applyBorder="1" applyAlignment="1" applyProtection="1">
      <alignment horizontal="center" vertical="center" wrapText="1"/>
    </xf>
    <xf numFmtId="165" fontId="2" fillId="0" borderId="13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165" fontId="2" fillId="0" borderId="14" xfId="1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165" fontId="3" fillId="0" borderId="12" xfId="1" applyNumberFormat="1" applyFont="1" applyFill="1" applyBorder="1" applyAlignment="1">
      <alignment horizontal="justify" vertical="center" wrapText="1"/>
    </xf>
    <xf numFmtId="165" fontId="3" fillId="2" borderId="12" xfId="1" applyNumberFormat="1" applyFont="1" applyFill="1" applyBorder="1" applyAlignment="1">
      <alignment horizontal="justify" vertical="center" wrapText="1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165" fontId="2" fillId="0" borderId="15" xfId="0" applyNumberFormat="1" applyFont="1" applyFill="1" applyBorder="1"/>
    <xf numFmtId="165" fontId="2" fillId="0" borderId="15" xfId="0" applyNumberFormat="1" applyFont="1" applyBorder="1"/>
    <xf numFmtId="0" fontId="3" fillId="0" borderId="5" xfId="0" applyFont="1" applyBorder="1"/>
    <xf numFmtId="165" fontId="3" fillId="0" borderId="15" xfId="1" applyNumberFormat="1" applyFont="1" applyFill="1" applyBorder="1"/>
    <xf numFmtId="165" fontId="3" fillId="0" borderId="15" xfId="0" applyNumberFormat="1" applyFont="1" applyFill="1" applyBorder="1"/>
    <xf numFmtId="165" fontId="3" fillId="0" borderId="15" xfId="1" applyNumberFormat="1" applyFont="1" applyBorder="1"/>
    <xf numFmtId="165" fontId="3" fillId="0" borderId="15" xfId="0" applyNumberFormat="1" applyFont="1" applyBorder="1"/>
    <xf numFmtId="165" fontId="2" fillId="0" borderId="15" xfId="1" applyNumberFormat="1" applyFont="1" applyFill="1" applyBorder="1"/>
    <xf numFmtId="165" fontId="2" fillId="0" borderId="15" xfId="1" applyNumberFormat="1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165" fontId="2" fillId="0" borderId="13" xfId="0" applyNumberFormat="1" applyFont="1" applyFill="1" applyBorder="1"/>
    <xf numFmtId="165" fontId="2" fillId="0" borderId="13" xfId="0" applyNumberFormat="1" applyFont="1" applyBorder="1"/>
    <xf numFmtId="0" fontId="3" fillId="0" borderId="9" xfId="0" applyFont="1" applyBorder="1"/>
    <xf numFmtId="0" fontId="3" fillId="0" borderId="10" xfId="0" applyFont="1" applyBorder="1"/>
    <xf numFmtId="0" fontId="2" fillId="0" borderId="11" xfId="0" applyFont="1" applyBorder="1" applyAlignment="1">
      <alignment horizontal="right"/>
    </xf>
    <xf numFmtId="165" fontId="2" fillId="0" borderId="14" xfId="0" applyNumberFormat="1" applyFont="1" applyFill="1" applyBorder="1"/>
    <xf numFmtId="165" fontId="2" fillId="0" borderId="14" xfId="0" applyNumberFormat="1" applyFont="1" applyBorder="1"/>
    <xf numFmtId="165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52"/>
  <sheetViews>
    <sheetView showGridLines="0" tabSelected="1" zoomScaleNormal="100" workbookViewId="0">
      <selection activeCell="B5" sqref="B5:J5"/>
    </sheetView>
  </sheetViews>
  <sheetFormatPr baseColWidth="10" defaultColWidth="11.42578125" defaultRowHeight="11.25" x14ac:dyDescent="0.2"/>
  <cols>
    <col min="1" max="1" width="1.85546875" style="2" customWidth="1"/>
    <col min="2" max="3" width="8" style="2" customWidth="1"/>
    <col min="4" max="4" width="31.5703125" style="2" customWidth="1"/>
    <col min="5" max="5" width="15.5703125" style="5" customWidth="1"/>
    <col min="6" max="6" width="15.42578125" style="5" customWidth="1"/>
    <col min="7" max="7" width="14" style="5" customWidth="1"/>
    <col min="8" max="8" width="14.7109375" style="5" customWidth="1"/>
    <col min="9" max="9" width="14.42578125" style="5" bestFit="1" customWidth="1"/>
    <col min="10" max="10" width="15.28515625" style="49" customWidth="1"/>
    <col min="11" max="16384" width="11.42578125" style="2"/>
  </cols>
  <sheetData>
    <row r="2" spans="2:10" x14ac:dyDescent="0.2">
      <c r="B2" s="1" t="s">
        <v>44</v>
      </c>
      <c r="C2" s="1"/>
      <c r="D2" s="1"/>
      <c r="E2" s="1"/>
      <c r="F2" s="1"/>
      <c r="G2" s="1"/>
      <c r="H2" s="1"/>
      <c r="I2" s="1"/>
      <c r="J2" s="1"/>
    </row>
    <row r="3" spans="2:10" x14ac:dyDescent="0.2">
      <c r="B3" s="3" t="s">
        <v>0</v>
      </c>
      <c r="C3" s="3"/>
      <c r="D3" s="3"/>
      <c r="E3" s="3"/>
      <c r="F3" s="3"/>
      <c r="G3" s="3"/>
      <c r="H3" s="3"/>
      <c r="I3" s="3"/>
      <c r="J3" s="3"/>
    </row>
    <row r="4" spans="2:10" x14ac:dyDescent="0.2">
      <c r="B4" s="1" t="s">
        <v>12</v>
      </c>
      <c r="C4" s="1"/>
      <c r="D4" s="1"/>
      <c r="E4" s="1"/>
      <c r="F4" s="1"/>
      <c r="G4" s="1"/>
      <c r="H4" s="1"/>
      <c r="I4" s="1"/>
      <c r="J4" s="1"/>
    </row>
    <row r="5" spans="2:10" x14ac:dyDescent="0.2">
      <c r="B5" s="1" t="s">
        <v>46</v>
      </c>
      <c r="C5" s="1"/>
      <c r="D5" s="1"/>
      <c r="E5" s="1"/>
      <c r="F5" s="1"/>
      <c r="G5" s="1"/>
      <c r="H5" s="1"/>
      <c r="I5" s="1"/>
      <c r="J5" s="1"/>
    </row>
    <row r="6" spans="2:10" x14ac:dyDescent="0.2">
      <c r="B6" s="1" t="s">
        <v>45</v>
      </c>
      <c r="C6" s="1"/>
      <c r="D6" s="1"/>
      <c r="E6" s="1"/>
      <c r="F6" s="1"/>
      <c r="G6" s="1"/>
      <c r="H6" s="1"/>
      <c r="I6" s="1"/>
      <c r="J6" s="1"/>
    </row>
    <row r="7" spans="2:10" x14ac:dyDescent="0.2">
      <c r="B7" s="1" t="s">
        <v>1</v>
      </c>
      <c r="C7" s="1"/>
      <c r="D7" s="1"/>
      <c r="E7" s="1"/>
      <c r="F7" s="1"/>
      <c r="G7" s="1"/>
      <c r="H7" s="1"/>
      <c r="I7" s="1"/>
      <c r="J7" s="1"/>
    </row>
    <row r="8" spans="2:10" x14ac:dyDescent="0.2">
      <c r="B8" s="4"/>
      <c r="C8" s="4"/>
      <c r="D8" s="4"/>
      <c r="J8" s="5"/>
    </row>
    <row r="9" spans="2:10" x14ac:dyDescent="0.2">
      <c r="B9" s="6" t="s">
        <v>2</v>
      </c>
      <c r="C9" s="7"/>
      <c r="D9" s="8"/>
      <c r="E9" s="9" t="s">
        <v>3</v>
      </c>
      <c r="F9" s="10"/>
      <c r="G9" s="10"/>
      <c r="H9" s="10"/>
      <c r="I9" s="11"/>
      <c r="J9" s="12" t="s">
        <v>4</v>
      </c>
    </row>
    <row r="10" spans="2:10" ht="22.5" x14ac:dyDescent="0.2">
      <c r="B10" s="13"/>
      <c r="C10" s="1"/>
      <c r="D10" s="14"/>
      <c r="E10" s="15" t="s">
        <v>5</v>
      </c>
      <c r="F10" s="16" t="s">
        <v>6</v>
      </c>
      <c r="G10" s="15" t="s">
        <v>7</v>
      </c>
      <c r="H10" s="15" t="s">
        <v>8</v>
      </c>
      <c r="I10" s="15" t="s">
        <v>9</v>
      </c>
      <c r="J10" s="17"/>
    </row>
    <row r="11" spans="2:10" x14ac:dyDescent="0.2">
      <c r="B11" s="18"/>
      <c r="C11" s="19"/>
      <c r="D11" s="20"/>
      <c r="E11" s="15">
        <v>1</v>
      </c>
      <c r="F11" s="15">
        <v>2</v>
      </c>
      <c r="G11" s="15" t="s">
        <v>10</v>
      </c>
      <c r="H11" s="15">
        <v>4</v>
      </c>
      <c r="I11" s="15">
        <v>5</v>
      </c>
      <c r="J11" s="21" t="s">
        <v>11</v>
      </c>
    </row>
    <row r="12" spans="2:10" x14ac:dyDescent="0.2">
      <c r="B12" s="22"/>
      <c r="C12" s="23"/>
      <c r="D12" s="24"/>
      <c r="E12" s="25"/>
      <c r="F12" s="25"/>
      <c r="G12" s="25"/>
      <c r="H12" s="25"/>
      <c r="I12" s="25"/>
      <c r="J12" s="26"/>
    </row>
    <row r="13" spans="2:10" x14ac:dyDescent="0.2">
      <c r="B13" s="27" t="s">
        <v>13</v>
      </c>
      <c r="C13" s="28"/>
      <c r="D13" s="29"/>
      <c r="E13" s="30"/>
      <c r="F13" s="30"/>
      <c r="G13" s="30"/>
      <c r="H13" s="30"/>
      <c r="I13" s="30"/>
      <c r="J13" s="31"/>
    </row>
    <row r="14" spans="2:10" x14ac:dyDescent="0.2">
      <c r="B14" s="27"/>
      <c r="C14" s="28" t="s">
        <v>14</v>
      </c>
      <c r="D14" s="29"/>
      <c r="E14" s="30">
        <f t="shared" ref="E14:J14" si="0">SUM(E15:E16)</f>
        <v>163522192.74733999</v>
      </c>
      <c r="F14" s="30">
        <f t="shared" si="0"/>
        <v>-2439169.0114900004</v>
      </c>
      <c r="G14" s="30">
        <f t="shared" si="0"/>
        <v>161083023.73585001</v>
      </c>
      <c r="H14" s="30">
        <f t="shared" si="0"/>
        <v>38247174.944499999</v>
      </c>
      <c r="I14" s="30">
        <f t="shared" si="0"/>
        <v>38247061.412029997</v>
      </c>
      <c r="J14" s="30">
        <f t="shared" si="0"/>
        <v>122835848.79135001</v>
      </c>
    </row>
    <row r="15" spans="2:10" x14ac:dyDescent="0.2">
      <c r="B15" s="27"/>
      <c r="C15" s="28"/>
      <c r="D15" s="32" t="s">
        <v>15</v>
      </c>
      <c r="E15" s="33">
        <v>163522192.74733999</v>
      </c>
      <c r="F15" s="34">
        <v>-2439169.0114900004</v>
      </c>
      <c r="G15" s="33">
        <f>E15+F15</f>
        <v>161083023.73585001</v>
      </c>
      <c r="H15" s="34">
        <v>38247174.944499999</v>
      </c>
      <c r="I15" s="34">
        <v>38247061.412029997</v>
      </c>
      <c r="J15" s="35">
        <f>+G15-H15</f>
        <v>122835848.79135001</v>
      </c>
    </row>
    <row r="16" spans="2:10" x14ac:dyDescent="0.2">
      <c r="B16" s="27"/>
      <c r="C16" s="28"/>
      <c r="D16" s="32" t="s">
        <v>16</v>
      </c>
      <c r="E16" s="33">
        <v>0</v>
      </c>
      <c r="F16" s="33">
        <v>0</v>
      </c>
      <c r="G16" s="33">
        <f>E16+F16</f>
        <v>0</v>
      </c>
      <c r="H16" s="33">
        <v>0</v>
      </c>
      <c r="I16" s="33">
        <v>0</v>
      </c>
      <c r="J16" s="35">
        <f>+G16-H16</f>
        <v>0</v>
      </c>
    </row>
    <row r="17" spans="2:10" x14ac:dyDescent="0.2">
      <c r="B17" s="27"/>
      <c r="C17" s="28"/>
      <c r="D17" s="32"/>
      <c r="E17" s="34"/>
      <c r="F17" s="34"/>
      <c r="G17" s="34"/>
      <c r="H17" s="34"/>
      <c r="I17" s="34"/>
      <c r="J17" s="36"/>
    </row>
    <row r="18" spans="2:10" x14ac:dyDescent="0.2">
      <c r="B18" s="27"/>
      <c r="C18" s="28" t="s">
        <v>17</v>
      </c>
      <c r="D18" s="29"/>
      <c r="E18" s="30">
        <f>SUM(E19:E26)</f>
        <v>82578987.310929999</v>
      </c>
      <c r="F18" s="30">
        <f>SUM(F19:F26)</f>
        <v>958681.67222000007</v>
      </c>
      <c r="G18" s="30">
        <f t="shared" ref="G18:J18" si="1">SUM(G19:G26)</f>
        <v>83537668.983150005</v>
      </c>
      <c r="H18" s="30">
        <f t="shared" si="1"/>
        <v>20669031.266629998</v>
      </c>
      <c r="I18" s="30">
        <f t="shared" si="1"/>
        <v>20209424.780699998</v>
      </c>
      <c r="J18" s="31">
        <f t="shared" si="1"/>
        <v>62868637.716519997</v>
      </c>
    </row>
    <row r="19" spans="2:10" x14ac:dyDescent="0.2">
      <c r="B19" s="27"/>
      <c r="C19" s="28"/>
      <c r="D19" s="32" t="s">
        <v>18</v>
      </c>
      <c r="E19" s="34">
        <v>63344059.706069998</v>
      </c>
      <c r="F19" s="33">
        <v>505738.22395000001</v>
      </c>
      <c r="G19" s="33">
        <f>E19+F19</f>
        <v>63849797.930019997</v>
      </c>
      <c r="H19" s="34">
        <v>16260323.607109999</v>
      </c>
      <c r="I19" s="34">
        <v>15850032.59914</v>
      </c>
      <c r="J19" s="35">
        <f>+G19-H19</f>
        <v>47589474.322909996</v>
      </c>
    </row>
    <row r="20" spans="2:10" x14ac:dyDescent="0.2">
      <c r="B20" s="27"/>
      <c r="C20" s="28"/>
      <c r="D20" s="32" t="s">
        <v>42</v>
      </c>
      <c r="E20" s="33">
        <v>0</v>
      </c>
      <c r="F20" s="33">
        <v>0</v>
      </c>
      <c r="G20" s="33">
        <f>(+E20+F20)/1000</f>
        <v>0</v>
      </c>
      <c r="H20" s="33">
        <v>0</v>
      </c>
      <c r="I20" s="33">
        <v>0</v>
      </c>
      <c r="J20" s="35">
        <f>+G20-H20</f>
        <v>0</v>
      </c>
    </row>
    <row r="21" spans="2:10" x14ac:dyDescent="0.2">
      <c r="B21" s="27"/>
      <c r="C21" s="28"/>
      <c r="D21" s="32" t="s">
        <v>19</v>
      </c>
      <c r="E21" s="34">
        <v>4822295.5278700003</v>
      </c>
      <c r="F21" s="33">
        <v>-108591.03406999999</v>
      </c>
      <c r="G21" s="33">
        <f t="shared" ref="G21:G26" si="2">E21+F21</f>
        <v>4713704.4938000003</v>
      </c>
      <c r="H21" s="34">
        <v>1186675.92426</v>
      </c>
      <c r="I21" s="34">
        <v>1182005.7929700001</v>
      </c>
      <c r="J21" s="35">
        <f t="shared" ref="J21:J26" si="3">+G21-H21</f>
        <v>3527028.5695400005</v>
      </c>
    </row>
    <row r="22" spans="2:10" x14ac:dyDescent="0.2">
      <c r="B22" s="27"/>
      <c r="C22" s="28"/>
      <c r="D22" s="32" t="s">
        <v>20</v>
      </c>
      <c r="E22" s="34">
        <v>3768019.6298699998</v>
      </c>
      <c r="F22" s="33">
        <v>556874.34395000001</v>
      </c>
      <c r="G22" s="33">
        <f t="shared" si="2"/>
        <v>4324893.97382</v>
      </c>
      <c r="H22" s="34">
        <v>779362.44460000005</v>
      </c>
      <c r="I22" s="34">
        <v>778758.02714000002</v>
      </c>
      <c r="J22" s="35">
        <f t="shared" si="3"/>
        <v>3545531.5292199999</v>
      </c>
    </row>
    <row r="23" spans="2:10" x14ac:dyDescent="0.2">
      <c r="B23" s="27"/>
      <c r="C23" s="28"/>
      <c r="D23" s="32" t="s">
        <v>21</v>
      </c>
      <c r="E23" s="34">
        <v>1394598.6252299999</v>
      </c>
      <c r="F23" s="33">
        <v>-981.89910999999995</v>
      </c>
      <c r="G23" s="33">
        <f t="shared" si="2"/>
        <v>1393616.7261199998</v>
      </c>
      <c r="H23" s="34">
        <v>299324.32871999999</v>
      </c>
      <c r="I23" s="34">
        <v>299324.32871999999</v>
      </c>
      <c r="J23" s="35">
        <f t="shared" si="3"/>
        <v>1094292.3973999997</v>
      </c>
    </row>
    <row r="24" spans="2:10" x14ac:dyDescent="0.2">
      <c r="B24" s="27"/>
      <c r="C24" s="28"/>
      <c r="D24" s="32" t="s">
        <v>22</v>
      </c>
      <c r="E24" s="33">
        <v>0</v>
      </c>
      <c r="F24" s="33">
        <v>0</v>
      </c>
      <c r="G24" s="33">
        <f t="shared" si="2"/>
        <v>0</v>
      </c>
      <c r="H24" s="33">
        <v>0</v>
      </c>
      <c r="I24" s="33">
        <v>0</v>
      </c>
      <c r="J24" s="35">
        <f t="shared" si="3"/>
        <v>0</v>
      </c>
    </row>
    <row r="25" spans="2:10" x14ac:dyDescent="0.2">
      <c r="B25" s="27"/>
      <c r="C25" s="28"/>
      <c r="D25" s="32" t="s">
        <v>23</v>
      </c>
      <c r="E25" s="34">
        <v>2149510.8660800001</v>
      </c>
      <c r="F25" s="33">
        <v>-20.888000000000002</v>
      </c>
      <c r="G25" s="33">
        <f t="shared" si="2"/>
        <v>2149489.9780800003</v>
      </c>
      <c r="H25" s="34">
        <v>626049.22938999999</v>
      </c>
      <c r="I25" s="34">
        <v>626049.22938999999</v>
      </c>
      <c r="J25" s="35">
        <f t="shared" si="3"/>
        <v>1523440.7486900003</v>
      </c>
    </row>
    <row r="26" spans="2:10" x14ac:dyDescent="0.2">
      <c r="B26" s="27"/>
      <c r="C26" s="28"/>
      <c r="D26" s="32" t="s">
        <v>24</v>
      </c>
      <c r="E26" s="34">
        <v>7100502.9558100002</v>
      </c>
      <c r="F26" s="33">
        <v>5662.9254999999976</v>
      </c>
      <c r="G26" s="33">
        <f t="shared" si="2"/>
        <v>7106165.8813100001</v>
      </c>
      <c r="H26" s="34">
        <v>1517295.7325500001</v>
      </c>
      <c r="I26" s="34">
        <v>1473254.8033400001</v>
      </c>
      <c r="J26" s="35">
        <f t="shared" si="3"/>
        <v>5588870.1487600002</v>
      </c>
    </row>
    <row r="27" spans="2:10" x14ac:dyDescent="0.2">
      <c r="B27" s="27"/>
      <c r="C27" s="28"/>
      <c r="D27" s="32"/>
      <c r="E27" s="34"/>
      <c r="F27" s="34"/>
      <c r="G27" s="34"/>
      <c r="H27" s="34"/>
      <c r="I27" s="34"/>
      <c r="J27" s="36"/>
    </row>
    <row r="28" spans="2:10" x14ac:dyDescent="0.2">
      <c r="B28" s="27"/>
      <c r="C28" s="28" t="s">
        <v>25</v>
      </c>
      <c r="D28" s="29"/>
      <c r="E28" s="30">
        <f>SUM(E29:E31)</f>
        <v>5795786.4243999999</v>
      </c>
      <c r="F28" s="30">
        <f t="shared" ref="F28:J28" si="4">SUM(F29:F31)</f>
        <v>1210652.4889</v>
      </c>
      <c r="G28" s="30">
        <f t="shared" si="4"/>
        <v>7006438.9133000001</v>
      </c>
      <c r="H28" s="30">
        <f t="shared" si="4"/>
        <v>817925.44127999991</v>
      </c>
      <c r="I28" s="30">
        <f t="shared" si="4"/>
        <v>813940.94781000004</v>
      </c>
      <c r="J28" s="31">
        <f t="shared" si="4"/>
        <v>6188513.4720200002</v>
      </c>
    </row>
    <row r="29" spans="2:10" x14ac:dyDescent="0.2">
      <c r="B29" s="27"/>
      <c r="C29" s="28"/>
      <c r="D29" s="32" t="s">
        <v>26</v>
      </c>
      <c r="E29" s="34">
        <v>4754127.3719100002</v>
      </c>
      <c r="F29" s="33">
        <v>1210592.96101</v>
      </c>
      <c r="G29" s="33">
        <f>E29+F29</f>
        <v>5964720.33292</v>
      </c>
      <c r="H29" s="34">
        <v>604828.48734999995</v>
      </c>
      <c r="I29" s="34">
        <v>603705.99526</v>
      </c>
      <c r="J29" s="35">
        <f t="shared" ref="J29:J30" si="5">+G29-H29</f>
        <v>5359891.8455699999</v>
      </c>
    </row>
    <row r="30" spans="2:10" x14ac:dyDescent="0.2">
      <c r="B30" s="27"/>
      <c r="C30" s="28"/>
      <c r="D30" s="32" t="s">
        <v>27</v>
      </c>
      <c r="E30" s="34">
        <v>1041659.05249</v>
      </c>
      <c r="F30" s="33">
        <v>59.527889999999843</v>
      </c>
      <c r="G30" s="33">
        <f>E30+F30</f>
        <v>1041718.5803800001</v>
      </c>
      <c r="H30" s="34">
        <v>213096.95392999999</v>
      </c>
      <c r="I30" s="34">
        <v>210234.95254999999</v>
      </c>
      <c r="J30" s="35">
        <f t="shared" si="5"/>
        <v>828621.6264500001</v>
      </c>
    </row>
    <row r="31" spans="2:10" x14ac:dyDescent="0.2">
      <c r="B31" s="27"/>
      <c r="C31" s="28"/>
      <c r="D31" s="32" t="s">
        <v>28</v>
      </c>
      <c r="E31" s="33">
        <v>0</v>
      </c>
      <c r="F31" s="33">
        <v>0</v>
      </c>
      <c r="G31" s="33">
        <f>E31+F31</f>
        <v>0</v>
      </c>
      <c r="H31" s="33">
        <v>0</v>
      </c>
      <c r="I31" s="33">
        <v>0</v>
      </c>
      <c r="J31" s="35">
        <f t="shared" ref="J31" si="6">+G31-H31</f>
        <v>0</v>
      </c>
    </row>
    <row r="32" spans="2:10" x14ac:dyDescent="0.2">
      <c r="B32" s="27"/>
      <c r="C32" s="28"/>
      <c r="D32" s="32"/>
      <c r="E32" s="34"/>
      <c r="F32" s="34"/>
      <c r="G32" s="34"/>
      <c r="H32" s="34"/>
      <c r="I32" s="34"/>
      <c r="J32" s="36"/>
    </row>
    <row r="33" spans="2:10" x14ac:dyDescent="0.2">
      <c r="B33" s="27"/>
      <c r="C33" s="28" t="s">
        <v>29</v>
      </c>
      <c r="D33" s="29"/>
      <c r="E33" s="30">
        <f>SUM(E34:E35)</f>
        <v>197662.71733000001</v>
      </c>
      <c r="F33" s="30">
        <f t="shared" ref="F33:J33" si="7">SUM(F34:F35)</f>
        <v>-383.82580000000002</v>
      </c>
      <c r="G33" s="30">
        <f t="shared" si="7"/>
        <v>197278.89153000002</v>
      </c>
      <c r="H33" s="30">
        <f t="shared" si="7"/>
        <v>14304.991819999999</v>
      </c>
      <c r="I33" s="30">
        <f t="shared" si="7"/>
        <v>14304.991819999999</v>
      </c>
      <c r="J33" s="31">
        <f t="shared" si="7"/>
        <v>182973.89971000003</v>
      </c>
    </row>
    <row r="34" spans="2:10" x14ac:dyDescent="0.2">
      <c r="B34" s="27"/>
      <c r="C34" s="28"/>
      <c r="D34" s="32" t="s">
        <v>30</v>
      </c>
      <c r="E34" s="34">
        <v>0</v>
      </c>
      <c r="F34" s="34">
        <v>0</v>
      </c>
      <c r="G34" s="33">
        <f>E34+F34</f>
        <v>0</v>
      </c>
      <c r="H34" s="33">
        <v>0</v>
      </c>
      <c r="I34" s="34">
        <v>0</v>
      </c>
      <c r="J34" s="35">
        <f t="shared" ref="J34" si="8">+G34-H34</f>
        <v>0</v>
      </c>
    </row>
    <row r="35" spans="2:10" x14ac:dyDescent="0.2">
      <c r="B35" s="27"/>
      <c r="C35" s="28"/>
      <c r="D35" s="32" t="s">
        <v>31</v>
      </c>
      <c r="E35" s="34">
        <v>197662.71733000001</v>
      </c>
      <c r="F35" s="33">
        <v>-383.82580000000002</v>
      </c>
      <c r="G35" s="33">
        <f>E35+F35</f>
        <v>197278.89153000002</v>
      </c>
      <c r="H35" s="34">
        <v>14304.991819999999</v>
      </c>
      <c r="I35" s="34">
        <v>14304.991819999999</v>
      </c>
      <c r="J35" s="35">
        <f>+G35-H35</f>
        <v>182973.89971000003</v>
      </c>
    </row>
    <row r="36" spans="2:10" x14ac:dyDescent="0.2">
      <c r="B36" s="27"/>
      <c r="C36" s="28"/>
      <c r="D36" s="32"/>
      <c r="E36" s="34"/>
      <c r="F36" s="34"/>
      <c r="G36" s="34"/>
      <c r="H36" s="34"/>
      <c r="I36" s="34"/>
      <c r="J36" s="36"/>
    </row>
    <row r="37" spans="2:10" x14ac:dyDescent="0.2">
      <c r="B37" s="27"/>
      <c r="C37" s="28" t="s">
        <v>32</v>
      </c>
      <c r="D37" s="29"/>
      <c r="E37" s="30">
        <f>SUM(E38:E41)</f>
        <v>5189890.83</v>
      </c>
      <c r="F37" s="30">
        <f t="shared" ref="F37:J37" si="9">SUM(F38:F41)</f>
        <v>0</v>
      </c>
      <c r="G37" s="30">
        <f t="shared" si="9"/>
        <v>5189890.83</v>
      </c>
      <c r="H37" s="30">
        <f>SUM(H38:H41)</f>
        <v>2258631.21771</v>
      </c>
      <c r="I37" s="30">
        <f t="shared" si="9"/>
        <v>2258476.6124499999</v>
      </c>
      <c r="J37" s="31">
        <f t="shared" si="9"/>
        <v>2931259.6122900001</v>
      </c>
    </row>
    <row r="38" spans="2:10" x14ac:dyDescent="0.2">
      <c r="B38" s="27"/>
      <c r="C38" s="28"/>
      <c r="D38" s="32" t="s">
        <v>33</v>
      </c>
      <c r="E38" s="34">
        <v>5177417.3629999999</v>
      </c>
      <c r="F38" s="34">
        <v>0</v>
      </c>
      <c r="G38" s="33">
        <f t="shared" ref="G38:G41" si="10">+E38+F38</f>
        <v>5177417.3629999999</v>
      </c>
      <c r="H38" s="33">
        <v>2258476.6124499999</v>
      </c>
      <c r="I38" s="34">
        <v>2258476.6124499999</v>
      </c>
      <c r="J38" s="35">
        <f t="shared" ref="J38:J41" si="11">+G38-H38</f>
        <v>2918940.75055</v>
      </c>
    </row>
    <row r="39" spans="2:10" x14ac:dyDescent="0.2">
      <c r="B39" s="27"/>
      <c r="C39" s="28"/>
      <c r="D39" s="32" t="s">
        <v>34</v>
      </c>
      <c r="E39" s="34">
        <v>12473.467000000001</v>
      </c>
      <c r="F39" s="33">
        <v>0</v>
      </c>
      <c r="G39" s="33">
        <f>E39+F39</f>
        <v>12473.467000000001</v>
      </c>
      <c r="H39" s="34">
        <v>154.60525999999999</v>
      </c>
      <c r="I39" s="34">
        <v>0</v>
      </c>
      <c r="J39" s="35">
        <f>+G39-H39</f>
        <v>12318.86174</v>
      </c>
    </row>
    <row r="40" spans="2:10" x14ac:dyDescent="0.2">
      <c r="B40" s="27"/>
      <c r="C40" s="28"/>
      <c r="D40" s="32" t="s">
        <v>35</v>
      </c>
      <c r="E40" s="34">
        <v>0</v>
      </c>
      <c r="F40" s="34">
        <v>0</v>
      </c>
      <c r="G40" s="33">
        <f t="shared" si="10"/>
        <v>0</v>
      </c>
      <c r="H40" s="34">
        <v>0</v>
      </c>
      <c r="I40" s="34">
        <v>0</v>
      </c>
      <c r="J40" s="35">
        <f t="shared" si="11"/>
        <v>0</v>
      </c>
    </row>
    <row r="41" spans="2:10" x14ac:dyDescent="0.2">
      <c r="B41" s="27"/>
      <c r="C41" s="28"/>
      <c r="D41" s="32" t="s">
        <v>36</v>
      </c>
      <c r="E41" s="34">
        <v>0</v>
      </c>
      <c r="F41" s="34">
        <v>0</v>
      </c>
      <c r="G41" s="33">
        <f t="shared" si="10"/>
        <v>0</v>
      </c>
      <c r="H41" s="34">
        <v>0</v>
      </c>
      <c r="I41" s="34">
        <v>0</v>
      </c>
      <c r="J41" s="35">
        <f t="shared" si="11"/>
        <v>0</v>
      </c>
    </row>
    <row r="42" spans="2:10" x14ac:dyDescent="0.2">
      <c r="B42" s="27"/>
      <c r="C42" s="28"/>
      <c r="D42" s="32"/>
      <c r="E42" s="34"/>
      <c r="F42" s="34"/>
      <c r="G42" s="34"/>
      <c r="H42" s="34"/>
      <c r="I42" s="34"/>
      <c r="J42" s="36"/>
    </row>
    <row r="43" spans="2:10" ht="15" customHeight="1" x14ac:dyDescent="0.2">
      <c r="B43" s="27"/>
      <c r="C43" s="28" t="s">
        <v>37</v>
      </c>
      <c r="D43" s="29"/>
      <c r="E43" s="30">
        <f>+E44</f>
        <v>24270323.756999999</v>
      </c>
      <c r="F43" s="30">
        <f t="shared" ref="F43:J43" si="12">+F44</f>
        <v>0</v>
      </c>
      <c r="G43" s="30">
        <f t="shared" si="12"/>
        <v>24270323.756999999</v>
      </c>
      <c r="H43" s="30">
        <f>+H44</f>
        <v>6295207.2060000002</v>
      </c>
      <c r="I43" s="30">
        <f t="shared" si="12"/>
        <v>6268342.1198199997</v>
      </c>
      <c r="J43" s="31">
        <f t="shared" si="12"/>
        <v>17975116.550999999</v>
      </c>
    </row>
    <row r="44" spans="2:10" x14ac:dyDescent="0.2">
      <c r="B44" s="27"/>
      <c r="C44" s="28"/>
      <c r="D44" s="32" t="s">
        <v>38</v>
      </c>
      <c r="E44" s="34">
        <v>24270323.756999999</v>
      </c>
      <c r="F44" s="33">
        <v>0</v>
      </c>
      <c r="G44" s="33">
        <f>E44+F44</f>
        <v>24270323.756999999</v>
      </c>
      <c r="H44" s="34">
        <v>6295207.2060000002</v>
      </c>
      <c r="I44" s="34">
        <v>6268342.1198199997</v>
      </c>
      <c r="J44" s="35">
        <f>+G44-H44</f>
        <v>17975116.550999999</v>
      </c>
    </row>
    <row r="45" spans="2:10" x14ac:dyDescent="0.2">
      <c r="B45" s="27"/>
      <c r="C45" s="28"/>
      <c r="D45" s="29"/>
      <c r="E45" s="34"/>
      <c r="F45" s="34"/>
      <c r="G45" s="34"/>
      <c r="H45" s="34"/>
      <c r="I45" s="34"/>
      <c r="J45" s="31"/>
    </row>
    <row r="46" spans="2:10" x14ac:dyDescent="0.2">
      <c r="B46" s="27" t="s">
        <v>39</v>
      </c>
      <c r="C46" s="28"/>
      <c r="D46" s="29"/>
      <c r="E46" s="37">
        <v>37704183.333999999</v>
      </c>
      <c r="F46" s="37">
        <v>0</v>
      </c>
      <c r="G46" s="33">
        <f>E46+F46</f>
        <v>37704183.333999999</v>
      </c>
      <c r="H46" s="34">
        <v>14740009.125849999</v>
      </c>
      <c r="I46" s="34">
        <v>14740009.125849999</v>
      </c>
      <c r="J46" s="35">
        <f>+G46-H46</f>
        <v>22964174.208149999</v>
      </c>
    </row>
    <row r="47" spans="2:10" x14ac:dyDescent="0.2">
      <c r="B47" s="27"/>
      <c r="C47" s="28"/>
      <c r="D47" s="29"/>
      <c r="E47" s="37"/>
      <c r="F47" s="37"/>
      <c r="G47" s="37"/>
      <c r="H47" s="37"/>
      <c r="I47" s="37"/>
      <c r="J47" s="38"/>
    </row>
    <row r="48" spans="2:10" x14ac:dyDescent="0.2">
      <c r="B48" s="27" t="s">
        <v>40</v>
      </c>
      <c r="C48" s="28"/>
      <c r="D48" s="29"/>
      <c r="E48" s="37">
        <v>7671682.6660000002</v>
      </c>
      <c r="F48" s="37">
        <v>-24.556999999999999</v>
      </c>
      <c r="G48" s="33">
        <f>E48+F48</f>
        <v>7671658.1090000002</v>
      </c>
      <c r="H48" s="34">
        <v>4751576.2095900001</v>
      </c>
      <c r="I48" s="34">
        <v>4751576.2095900001</v>
      </c>
      <c r="J48" s="35">
        <f>+G48-H48</f>
        <v>2920081.8994100001</v>
      </c>
    </row>
    <row r="49" spans="2:10" x14ac:dyDescent="0.2">
      <c r="B49" s="27"/>
      <c r="C49" s="28"/>
      <c r="D49" s="29"/>
      <c r="E49" s="30"/>
      <c r="F49" s="30"/>
      <c r="G49" s="30"/>
      <c r="H49" s="30"/>
      <c r="I49" s="30"/>
      <c r="J49" s="31"/>
    </row>
    <row r="50" spans="2:10" x14ac:dyDescent="0.2">
      <c r="B50" s="27" t="s">
        <v>41</v>
      </c>
      <c r="C50" s="28"/>
      <c r="D50" s="29"/>
      <c r="E50" s="37">
        <v>2671236.58</v>
      </c>
      <c r="F50" s="37">
        <v>0</v>
      </c>
      <c r="G50" s="33">
        <f>E50+F50</f>
        <v>2671236.58</v>
      </c>
      <c r="H50" s="34">
        <v>4273568.5911999997</v>
      </c>
      <c r="I50" s="34">
        <v>4273568.5911999997</v>
      </c>
      <c r="J50" s="38">
        <f>+G50-H50</f>
        <v>-1602332.0111999996</v>
      </c>
    </row>
    <row r="51" spans="2:10" x14ac:dyDescent="0.2">
      <c r="B51" s="39"/>
      <c r="C51" s="40"/>
      <c r="D51" s="41"/>
      <c r="E51" s="42"/>
      <c r="F51" s="42"/>
      <c r="G51" s="42"/>
      <c r="H51" s="42"/>
      <c r="I51" s="42"/>
      <c r="J51" s="43"/>
    </row>
    <row r="52" spans="2:10" x14ac:dyDescent="0.2">
      <c r="B52" s="44"/>
      <c r="C52" s="45"/>
      <c r="D52" s="46" t="s">
        <v>43</v>
      </c>
      <c r="E52" s="47">
        <f>+E14+E18+E28+E33+E37+E43+E46+E48+E50</f>
        <v>329601946.36699998</v>
      </c>
      <c r="F52" s="47">
        <f>+F14+F18+F28+F33+F37+F43+F46+F48+F50</f>
        <v>-270243.23317000031</v>
      </c>
      <c r="G52" s="47">
        <f>+G14+G18+G28+G33+G37+G43+G46+G48+G50</f>
        <v>329331703.13383007</v>
      </c>
      <c r="H52" s="47">
        <f>+H14+H18+H28+H33+H37+H43+H46+H48+H50</f>
        <v>92067428.994579986</v>
      </c>
      <c r="I52" s="47">
        <f t="shared" ref="I52:J52" si="13">+I14+I18+I28+I33+I37+I43+I46+I48+I50</f>
        <v>91576704.791270003</v>
      </c>
      <c r="J52" s="48">
        <f t="shared" si="13"/>
        <v>237264274.13925001</v>
      </c>
    </row>
  </sheetData>
  <mergeCells count="9">
    <mergeCell ref="B7:J7"/>
    <mergeCell ref="B9:D11"/>
    <mergeCell ref="E9:I9"/>
    <mergeCell ref="J9:J10"/>
    <mergeCell ref="B2:J2"/>
    <mergeCell ref="B3:J3"/>
    <mergeCell ref="B4:J4"/>
    <mergeCell ref="B5:J5"/>
    <mergeCell ref="B6:J6"/>
  </mergeCells>
  <printOptions horizontalCentered="1"/>
  <pageMargins left="0.39370078740157483" right="0.39370078740157483" top="0.39370078740157483" bottom="0.39370078740157483" header="0.31496062992125984" footer="0.31496062992125984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UIPPE</cp:lastModifiedBy>
  <cp:lastPrinted>2024-04-29T19:52:12Z</cp:lastPrinted>
  <dcterms:created xsi:type="dcterms:W3CDTF">2015-06-03T18:26:07Z</dcterms:created>
  <dcterms:modified xsi:type="dcterms:W3CDTF">2024-04-29T19:52:16Z</dcterms:modified>
</cp:coreProperties>
</file>