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8800" windowHeight="1243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I14" i="1" l="1"/>
  <c r="H14" i="1"/>
  <c r="I49" i="1" l="1"/>
  <c r="H49" i="1"/>
  <c r="G49" i="1"/>
  <c r="J49" i="1" s="1"/>
  <c r="G47" i="1"/>
  <c r="J47" i="1" s="1"/>
  <c r="G45" i="1"/>
  <c r="J45" i="1" s="1"/>
  <c r="G43" i="1"/>
  <c r="G40" i="1"/>
  <c r="G39" i="1"/>
  <c r="G38" i="1"/>
  <c r="G37" i="1"/>
  <c r="G34" i="1"/>
  <c r="G33" i="1"/>
  <c r="G30" i="1"/>
  <c r="G29" i="1"/>
  <c r="J29" i="1" s="1"/>
  <c r="G28" i="1"/>
  <c r="J28" i="1" s="1"/>
  <c r="G25" i="1"/>
  <c r="J25" i="1" s="1"/>
  <c r="G24" i="1"/>
  <c r="J24" i="1" s="1"/>
  <c r="G23" i="1"/>
  <c r="G22" i="1"/>
  <c r="J22" i="1" s="1"/>
  <c r="G21" i="1"/>
  <c r="J21" i="1" s="1"/>
  <c r="G20" i="1"/>
  <c r="J20" i="1" s="1"/>
  <c r="G19" i="1"/>
  <c r="G18" i="1"/>
  <c r="J18" i="1" s="1"/>
  <c r="G15" i="1"/>
  <c r="J15" i="1" s="1"/>
  <c r="G14" i="1"/>
  <c r="J14" i="1" s="1"/>
  <c r="J13" i="1" s="1"/>
  <c r="J43" i="1" l="1"/>
  <c r="J38" i="1"/>
  <c r="J34" i="1"/>
  <c r="J23" i="1"/>
  <c r="J19" i="1"/>
  <c r="E27" i="1" l="1"/>
  <c r="F27" i="1"/>
  <c r="G27" i="1"/>
  <c r="H27" i="1"/>
  <c r="I27" i="1"/>
  <c r="J42" i="1" l="1"/>
  <c r="I42" i="1"/>
  <c r="H42" i="1"/>
  <c r="G42" i="1"/>
  <c r="F42" i="1"/>
  <c r="I36" i="1"/>
  <c r="H36" i="1"/>
  <c r="G36" i="1"/>
  <c r="F36" i="1"/>
  <c r="I32" i="1"/>
  <c r="H32" i="1"/>
  <c r="G32" i="1"/>
  <c r="F32" i="1"/>
  <c r="J17" i="1"/>
  <c r="I17" i="1"/>
  <c r="H17" i="1"/>
  <c r="G17" i="1"/>
  <c r="F17" i="1"/>
  <c r="I13" i="1"/>
  <c r="H13" i="1"/>
  <c r="G13" i="1"/>
  <c r="F13" i="1"/>
  <c r="E42" i="1"/>
  <c r="E36" i="1"/>
  <c r="E32" i="1"/>
  <c r="E17" i="1"/>
  <c r="E13" i="1"/>
  <c r="G51" i="1" l="1"/>
  <c r="J40" i="1"/>
  <c r="J39" i="1"/>
  <c r="J37" i="1"/>
  <c r="J33" i="1"/>
  <c r="J32" i="1" s="1"/>
  <c r="J30" i="1"/>
  <c r="J27" i="1" s="1"/>
  <c r="J36" i="1" l="1"/>
  <c r="H51" i="1"/>
  <c r="F51" i="1"/>
  <c r="I51" i="1"/>
  <c r="E51" i="1"/>
  <c r="J51" i="1" l="1"/>
</calcChain>
</file>

<file path=xl/sharedStrings.xml><?xml version="1.0" encoding="utf-8"?>
<sst xmlns="http://schemas.openxmlformats.org/spreadsheetml/2006/main" count="46" uniqueCount="46">
  <si>
    <t>Estado Analítico del Ejercicio del Presupuesto de Egresos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</si>
  <si>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</si>
  <si>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</si>
  <si>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</si>
  <si>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</si>
  <si>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</si>
  <si>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</si>
  <si>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</si>
  <si>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</si>
  <si>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</si>
  <si>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</si>
  <si>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</si>
  <si>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Clasificación Programática</t>
  </si>
  <si>
    <t>Programas</t>
  </si>
  <si>
    <t>Subsidios: Sector Social y Privado o Entidades Federativas y Municipios</t>
  </si>
  <si>
    <t>Sujetos o Relas de Operación</t>
  </si>
  <si>
    <t>Otros Subsidios</t>
  </si>
  <si>
    <t>Desempeño de las Funciones</t>
  </si>
  <si>
    <t>Prestación de Servicios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</si>
  <si>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</si>
  <si>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</si>
  <si>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</si>
  <si>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</si>
  <si>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</si>
  <si>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</si>
  <si>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</si>
  <si>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</si>
  <si>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</si>
  <si>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</si>
  <si>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</si>
  <si>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</si>
  <si>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</si>
  <si>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</si>
  <si>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</si>
  <si>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</si>
  <si>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</si>
  <si>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</si>
  <si>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</si>
  <si>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</si>
  <si>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</si>
  <si>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</si>
  <si>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</si>
  <si>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Provisión de Bienes Públicos</t>
  </si>
  <si>
    <t>SUMA</t>
  </si>
  <si>
    <t>Sector Central del Poder Ejecutivo del Gobierno del Estado de México</t>
  </si>
  <si>
    <t>Del 1 de enero al 30 dejunio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</si>
</sst>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_ ;\-0\ "/>
    <numFmt numFmtId="165" formatCode="_-* #,##0.0_-;\-* #,##0.0_-;_-* &quot;-&quot;??_-;_-@_-"/>
    <numFmt numFmtId="166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3" fillId="0" borderId="0" xfId="0" applyFont="1"/>
    <xf numFmtId="43" fontId="3" fillId="0" borderId="0" xfId="1" applyFont="1"/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/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9" xfId="1" applyNumberFormat="1" applyFont="1" applyFill="1" applyBorder="1" applyAlignment="1" applyProtection="1">
      <alignment horizontal="center" vertical="center"/>
    </xf>
    <xf numFmtId="164" fontId="2" fillId="0" borderId="10" xfId="1" applyNumberFormat="1" applyFont="1" applyFill="1" applyBorder="1" applyAlignment="1" applyProtection="1">
      <alignment horizontal="center" vertical="center"/>
    </xf>
    <xf numFmtId="164" fontId="2" fillId="0" borderId="11" xfId="1" applyNumberFormat="1" applyFont="1" applyFill="1" applyBorder="1" applyAlignment="1" applyProtection="1">
      <alignment horizontal="center" vertical="center"/>
    </xf>
    <xf numFmtId="164" fontId="2" fillId="0" borderId="12" xfId="1" applyNumberFormat="1" applyFont="1" applyFill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164" fontId="2" fillId="0" borderId="9" xfId="1" applyNumberFormat="1" applyFont="1" applyFill="1" applyBorder="1" applyAlignment="1" applyProtection="1">
      <alignment horizontal="center" vertical="center"/>
    </xf>
    <xf numFmtId="164" fontId="2" fillId="0" borderId="9" xfId="1" applyNumberFormat="1" applyFont="1" applyFill="1" applyBorder="1" applyAlignment="1" applyProtection="1">
      <alignment horizontal="center" vertical="center" wrapText="1"/>
    </xf>
    <xf numFmtId="164" fontId="2" fillId="0" borderId="13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164" fontId="2" fillId="0" borderId="14" xfId="1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165" fontId="3" fillId="2" borderId="12" xfId="1" applyNumberFormat="1" applyFont="1" applyFill="1" applyBorder="1" applyAlignment="1">
      <alignment horizontal="justify" vertical="center" wrapText="1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15" xfId="0" applyFont="1" applyBorder="1"/>
    <xf numFmtId="166" fontId="2" fillId="0" borderId="15" xfId="0" applyNumberFormat="1" applyFont="1" applyBorder="1"/>
    <xf numFmtId="0" fontId="3" fillId="0" borderId="5" xfId="0" applyFont="1" applyBorder="1"/>
    <xf numFmtId="166" fontId="3" fillId="0" borderId="15" xfId="1" applyNumberFormat="1" applyFont="1" applyBorder="1"/>
    <xf numFmtId="166" fontId="3" fillId="0" borderId="15" xfId="0" applyNumberFormat="1" applyFont="1" applyBorder="1"/>
    <xf numFmtId="166" fontId="2" fillId="0" borderId="15" xfId="1" applyNumberFormat="1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166" fontId="2" fillId="0" borderId="13" xfId="0" applyNumberFormat="1" applyFont="1" applyBorder="1"/>
    <xf numFmtId="0" fontId="3" fillId="0" borderId="9" xfId="0" applyFont="1" applyBorder="1"/>
    <xf numFmtId="0" fontId="3" fillId="0" borderId="10" xfId="0" applyFont="1" applyBorder="1"/>
    <xf numFmtId="0" fontId="2" fillId="0" borderId="11" xfId="0" applyFont="1" applyBorder="1" applyAlignment="1">
      <alignment horizontal="right"/>
    </xf>
    <xf numFmtId="166" fontId="2" fillId="0" borderId="14" xfId="0" applyNumberFormat="1" applyFont="1" applyBorder="1"/>
    <xf numFmtId="43" fontId="3" fillId="0" borderId="0" xfId="1" applyFont="1" applyFill="1"/>
    <xf numFmtId="43" fontId="3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63"/>
  <sheetViews>
    <sheetView showGridLines="0" tabSelected="1" zoomScaleNormal="100" workbookViewId="0">
      <selection activeCell="B4" sqref="B4:J4"/>
    </sheetView>
  </sheetViews>
  <sheetFormatPr baseColWidth="10" defaultColWidth="11.42578125" defaultRowHeight="11.25" x14ac:dyDescent="0.2"/>
  <cols>
    <col min="1" max="1" width="3" style="2" customWidth="1"/>
    <col min="2" max="3" width="8" style="2" customWidth="1"/>
    <col min="4" max="4" width="52.7109375" style="2" bestFit="1" customWidth="1"/>
    <col min="5" max="5" width="19.140625" style="2" bestFit="1" customWidth="1"/>
    <col min="6" max="6" width="18.5703125" style="2" customWidth="1"/>
    <col min="7" max="7" width="19" style="2" bestFit="1" customWidth="1"/>
    <col min="8" max="8" width="19.140625" style="2" bestFit="1" customWidth="1"/>
    <col min="9" max="9" width="18.28515625" style="2" bestFit="1" customWidth="1"/>
    <col min="10" max="10" width="18.85546875" style="2" bestFit="1" customWidth="1"/>
    <col min="11" max="11" width="17.85546875" style="2" bestFit="1" customWidth="1"/>
    <col min="12" max="12" width="18.85546875" style="3" bestFit="1" customWidth="1"/>
    <col min="13" max="13" width="11.7109375" style="2" bestFit="1" customWidth="1"/>
    <col min="14" max="14" width="18.85546875" style="2" bestFit="1" customWidth="1"/>
    <col min="15" max="15" width="14.28515625" style="2" bestFit="1" customWidth="1"/>
    <col min="16" max="16" width="16.85546875" style="2" bestFit="1" customWidth="1"/>
    <col min="17" max="18" width="17.85546875" style="2" bestFit="1" customWidth="1"/>
    <col min="19" max="19" width="18" style="2" bestFit="1" customWidth="1"/>
    <col min="20" max="20" width="17.85546875" style="2" bestFit="1" customWidth="1"/>
    <col min="21" max="16384" width="11.42578125" style="2"/>
  </cols>
  <sheetData>
    <row r="2" spans="2:20" x14ac:dyDescent="0.2">
      <c r="B2" s="1" t="s">
        <v>44</v>
      </c>
      <c r="C2" s="1"/>
      <c r="D2" s="1"/>
      <c r="E2" s="1"/>
      <c r="F2" s="1"/>
      <c r="G2" s="1"/>
      <c r="H2" s="1"/>
      <c r="I2" s="1"/>
      <c r="J2" s="1"/>
    </row>
    <row r="3" spans="2:20" x14ac:dyDescent="0.2">
      <c r="B3" s="4" t="s">
        <v>0</v>
      </c>
      <c r="C3" s="4"/>
      <c r="D3" s="4"/>
      <c r="E3" s="4"/>
      <c r="F3" s="4"/>
      <c r="G3" s="4"/>
      <c r="H3" s="4"/>
      <c r="I3" s="4"/>
      <c r="J3" s="4"/>
    </row>
    <row r="4" spans="2:20" x14ac:dyDescent="0.2">
      <c r="B4" s="1" t="s">
        <v>12</v>
      </c>
      <c r="C4" s="1"/>
      <c r="D4" s="1"/>
      <c r="E4" s="1"/>
      <c r="F4" s="1"/>
      <c r="G4" s="1"/>
      <c r="H4" s="1"/>
      <c r="I4" s="1"/>
      <c r="J4" s="1"/>
    </row>
    <row r="5" spans="2:20" x14ac:dyDescent="0.2">
      <c r="B5" s="1" t="s">
        <v>45</v>
      </c>
      <c r="C5" s="1"/>
      <c r="D5" s="1"/>
      <c r="E5" s="1"/>
      <c r="F5" s="1"/>
      <c r="G5" s="1"/>
      <c r="H5" s="1"/>
      <c r="I5" s="1"/>
      <c r="J5" s="1"/>
    </row>
    <row r="6" spans="2:20" x14ac:dyDescent="0.2">
      <c r="B6" s="1" t="s">
        <v>1</v>
      </c>
      <c r="C6" s="1"/>
      <c r="D6" s="1"/>
      <c r="E6" s="1"/>
      <c r="F6" s="1"/>
      <c r="G6" s="1"/>
      <c r="H6" s="1"/>
      <c r="I6" s="1"/>
      <c r="J6" s="1"/>
    </row>
    <row r="7" spans="2:20" x14ac:dyDescent="0.2">
      <c r="B7" s="5"/>
      <c r="C7" s="5"/>
      <c r="D7" s="5"/>
      <c r="E7" s="5"/>
      <c r="F7" s="5"/>
      <c r="G7" s="5"/>
      <c r="H7" s="5"/>
      <c r="I7" s="5"/>
      <c r="J7" s="5"/>
    </row>
    <row r="8" spans="2:20" x14ac:dyDescent="0.2">
      <c r="B8" s="6" t="s">
        <v>2</v>
      </c>
      <c r="C8" s="7"/>
      <c r="D8" s="8"/>
      <c r="E8" s="9" t="s">
        <v>3</v>
      </c>
      <c r="F8" s="10"/>
      <c r="G8" s="10"/>
      <c r="H8" s="10"/>
      <c r="I8" s="11"/>
      <c r="J8" s="12" t="s">
        <v>4</v>
      </c>
    </row>
    <row r="9" spans="2:20" ht="22.5" x14ac:dyDescent="0.2">
      <c r="B9" s="13"/>
      <c r="C9" s="1"/>
      <c r="D9" s="14"/>
      <c r="E9" s="15" t="s">
        <v>5</v>
      </c>
      <c r="F9" s="16" t="s">
        <v>6</v>
      </c>
      <c r="G9" s="15" t="s">
        <v>7</v>
      </c>
      <c r="H9" s="15" t="s">
        <v>8</v>
      </c>
      <c r="I9" s="15" t="s">
        <v>9</v>
      </c>
      <c r="J9" s="17"/>
    </row>
    <row r="10" spans="2:20" x14ac:dyDescent="0.2">
      <c r="B10" s="18"/>
      <c r="C10" s="19"/>
      <c r="D10" s="20"/>
      <c r="E10" s="15">
        <v>1</v>
      </c>
      <c r="F10" s="15">
        <v>2</v>
      </c>
      <c r="G10" s="15" t="s">
        <v>10</v>
      </c>
      <c r="H10" s="15">
        <v>4</v>
      </c>
      <c r="I10" s="15">
        <v>5</v>
      </c>
      <c r="J10" s="21" t="s">
        <v>11</v>
      </c>
    </row>
    <row r="11" spans="2:20" x14ac:dyDescent="0.2">
      <c r="B11" s="22"/>
      <c r="C11" s="23"/>
      <c r="D11" s="24"/>
      <c r="E11" s="25"/>
      <c r="F11" s="25"/>
      <c r="G11" s="25"/>
      <c r="H11" s="25"/>
      <c r="I11" s="25"/>
      <c r="J11" s="25"/>
    </row>
    <row r="12" spans="2:20" x14ac:dyDescent="0.2">
      <c r="B12" s="26" t="s">
        <v>13</v>
      </c>
      <c r="C12" s="27"/>
      <c r="D12" s="28"/>
      <c r="E12" s="29"/>
      <c r="F12" s="30"/>
      <c r="G12" s="30"/>
      <c r="H12" s="30"/>
      <c r="I12" s="30"/>
      <c r="J12" s="30"/>
      <c r="M12" s="3"/>
      <c r="N12" s="3"/>
      <c r="O12" s="3"/>
      <c r="P12" s="3"/>
      <c r="Q12" s="3"/>
      <c r="R12" s="3"/>
      <c r="S12" s="3"/>
      <c r="T12" s="3"/>
    </row>
    <row r="13" spans="2:20" x14ac:dyDescent="0.2">
      <c r="B13" s="26"/>
      <c r="C13" s="27" t="s">
        <v>14</v>
      </c>
      <c r="D13" s="28"/>
      <c r="E13" s="30">
        <f>+E14+E15</f>
        <v>134628413.75768</v>
      </c>
      <c r="F13" s="30">
        <f t="shared" ref="F13:I13" si="0">+F14+F15</f>
        <v>-623429.38954</v>
      </c>
      <c r="G13" s="30">
        <f t="shared" si="0"/>
        <v>134004984.36814</v>
      </c>
      <c r="H13" s="30">
        <f t="shared" si="0"/>
        <v>74831477.795279995</v>
      </c>
      <c r="I13" s="30">
        <f t="shared" si="0"/>
        <v>73153826.477410004</v>
      </c>
      <c r="J13" s="30">
        <f>+J14+J15</f>
        <v>59173506.572860003</v>
      </c>
    </row>
    <row r="14" spans="2:20" x14ac:dyDescent="0.2">
      <c r="B14" s="26"/>
      <c r="C14" s="27"/>
      <c r="D14" s="31" t="s">
        <v>15</v>
      </c>
      <c r="E14" s="32">
        <v>134628413.75768</v>
      </c>
      <c r="F14" s="32">
        <v>-623429.38954</v>
      </c>
      <c r="G14" s="32">
        <f>E14+F14</f>
        <v>134004984.36814</v>
      </c>
      <c r="H14" s="32">
        <f>67831477.79528+7000000</f>
        <v>74831477.795279995</v>
      </c>
      <c r="I14" s="32">
        <f>67449703.31741+7000000-1295876.84</f>
        <v>73153826.477410004</v>
      </c>
      <c r="J14" s="32">
        <f>+G14-H14</f>
        <v>59173506.572860003</v>
      </c>
    </row>
    <row r="15" spans="2:20" x14ac:dyDescent="0.2">
      <c r="B15" s="26"/>
      <c r="C15" s="27"/>
      <c r="D15" s="31" t="s">
        <v>16</v>
      </c>
      <c r="E15" s="32">
        <v>0</v>
      </c>
      <c r="F15" s="32">
        <v>0</v>
      </c>
      <c r="G15" s="32">
        <f>E15+F15</f>
        <v>0</v>
      </c>
      <c r="H15" s="32">
        <v>0</v>
      </c>
      <c r="I15" s="32">
        <v>0</v>
      </c>
      <c r="J15" s="32">
        <f>+G15-H15</f>
        <v>0</v>
      </c>
    </row>
    <row r="16" spans="2:20" x14ac:dyDescent="0.2">
      <c r="B16" s="26"/>
      <c r="C16" s="27"/>
      <c r="D16" s="31"/>
      <c r="E16" s="33"/>
      <c r="F16" s="33"/>
      <c r="G16" s="33"/>
      <c r="H16" s="33"/>
      <c r="I16" s="33"/>
      <c r="J16" s="33"/>
    </row>
    <row r="17" spans="2:20" x14ac:dyDescent="0.2">
      <c r="B17" s="26"/>
      <c r="C17" s="27" t="s">
        <v>17</v>
      </c>
      <c r="D17" s="28"/>
      <c r="E17" s="30">
        <f>SUM(E18:E25)</f>
        <v>70103746.576629996</v>
      </c>
      <c r="F17" s="30">
        <f t="shared" ref="F17:J17" si="1">SUM(F18:F25)</f>
        <v>1636148.0024000001</v>
      </c>
      <c r="G17" s="30">
        <f t="shared" si="1"/>
        <v>71739894.579029992</v>
      </c>
      <c r="H17" s="30">
        <f t="shared" si="1"/>
        <v>31294322.589020003</v>
      </c>
      <c r="I17" s="30">
        <f t="shared" si="1"/>
        <v>30695776.130199999</v>
      </c>
      <c r="J17" s="30">
        <f t="shared" si="1"/>
        <v>40445571.990009993</v>
      </c>
    </row>
    <row r="18" spans="2:20" x14ac:dyDescent="0.2">
      <c r="B18" s="26"/>
      <c r="C18" s="27"/>
      <c r="D18" s="31" t="s">
        <v>18</v>
      </c>
      <c r="E18" s="32">
        <v>51398622.973169997</v>
      </c>
      <c r="F18" s="32">
        <v>917247.86146000004</v>
      </c>
      <c r="G18" s="32">
        <f t="shared" ref="G18:G25" si="2">E18+F18</f>
        <v>52315870.834629998</v>
      </c>
      <c r="H18" s="32">
        <v>21717700.384990003</v>
      </c>
      <c r="I18" s="32">
        <v>21344038.693539999</v>
      </c>
      <c r="J18" s="32">
        <f>+G18-H18</f>
        <v>30598170.449639995</v>
      </c>
    </row>
    <row r="19" spans="2:20" x14ac:dyDescent="0.2">
      <c r="B19" s="26"/>
      <c r="C19" s="27"/>
      <c r="D19" s="31" t="s">
        <v>42</v>
      </c>
      <c r="E19" s="32">
        <v>0</v>
      </c>
      <c r="F19" s="32">
        <v>0</v>
      </c>
      <c r="G19" s="32">
        <f t="shared" si="2"/>
        <v>0</v>
      </c>
      <c r="H19" s="32">
        <v>0</v>
      </c>
      <c r="I19" s="32">
        <v>0</v>
      </c>
      <c r="J19" s="32">
        <f t="shared" ref="J19:J23" si="3">+G19-H19</f>
        <v>0</v>
      </c>
    </row>
    <row r="20" spans="2:20" x14ac:dyDescent="0.2">
      <c r="B20" s="26"/>
      <c r="C20" s="27"/>
      <c r="D20" s="31" t="s">
        <v>19</v>
      </c>
      <c r="E20" s="32">
        <v>3703072.1077399999</v>
      </c>
      <c r="F20" s="32">
        <v>244080.81774000003</v>
      </c>
      <c r="G20" s="32">
        <f t="shared" si="2"/>
        <v>3947152.9254799997</v>
      </c>
      <c r="H20" s="32">
        <v>2238291.7075300002</v>
      </c>
      <c r="I20" s="32">
        <v>2171214.72994</v>
      </c>
      <c r="J20" s="32">
        <f>+G20-H20</f>
        <v>1708861.2179499995</v>
      </c>
    </row>
    <row r="21" spans="2:20" x14ac:dyDescent="0.2">
      <c r="B21" s="26"/>
      <c r="C21" s="27"/>
      <c r="D21" s="31" t="s">
        <v>20</v>
      </c>
      <c r="E21" s="32">
        <v>3712535.1471700002</v>
      </c>
      <c r="F21" s="32">
        <v>785415.70444</v>
      </c>
      <c r="G21" s="32">
        <f t="shared" si="2"/>
        <v>4497950.8516100002</v>
      </c>
      <c r="H21" s="32">
        <v>1905475.55171</v>
      </c>
      <c r="I21" s="32">
        <v>1869702.3950100001</v>
      </c>
      <c r="J21" s="32">
        <f>+G21-H21</f>
        <v>2592475.2999</v>
      </c>
    </row>
    <row r="22" spans="2:20" x14ac:dyDescent="0.2">
      <c r="B22" s="26"/>
      <c r="C22" s="27"/>
      <c r="D22" s="31" t="s">
        <v>21</v>
      </c>
      <c r="E22" s="32">
        <v>1082319.2011500001</v>
      </c>
      <c r="F22" s="32">
        <v>11522.134939999998</v>
      </c>
      <c r="G22" s="32">
        <f t="shared" si="2"/>
        <v>1093841.3360900001</v>
      </c>
      <c r="H22" s="32">
        <v>392898.73679</v>
      </c>
      <c r="I22" s="32">
        <v>392898.73679</v>
      </c>
      <c r="J22" s="32">
        <f>+G22-H22</f>
        <v>700942.59930000012</v>
      </c>
      <c r="M22" s="3"/>
      <c r="N22" s="3"/>
      <c r="O22" s="3"/>
      <c r="P22" s="3"/>
      <c r="Q22" s="3"/>
      <c r="R22" s="3"/>
      <c r="S22" s="3"/>
    </row>
    <row r="23" spans="2:20" x14ac:dyDescent="0.2">
      <c r="B23" s="26"/>
      <c r="C23" s="27"/>
      <c r="D23" s="31" t="s">
        <v>22</v>
      </c>
      <c r="E23" s="32">
        <v>0</v>
      </c>
      <c r="F23" s="32">
        <v>0</v>
      </c>
      <c r="G23" s="32">
        <f t="shared" si="2"/>
        <v>0</v>
      </c>
      <c r="H23" s="32">
        <v>0</v>
      </c>
      <c r="I23" s="32">
        <v>0</v>
      </c>
      <c r="J23" s="32">
        <f t="shared" si="3"/>
        <v>0</v>
      </c>
    </row>
    <row r="24" spans="2:20" x14ac:dyDescent="0.2">
      <c r="B24" s="26"/>
      <c r="C24" s="27"/>
      <c r="D24" s="31" t="s">
        <v>23</v>
      </c>
      <c r="E24" s="32">
        <v>1843582.93811</v>
      </c>
      <c r="F24" s="32">
        <v>2000</v>
      </c>
      <c r="G24" s="32">
        <f t="shared" si="2"/>
        <v>1845582.93811</v>
      </c>
      <c r="H24" s="32">
        <v>811572.12269000011</v>
      </c>
      <c r="I24" s="32">
        <v>811572.12269000011</v>
      </c>
      <c r="J24" s="32">
        <f>+G24-H24</f>
        <v>1034010.8154199999</v>
      </c>
    </row>
    <row r="25" spans="2:20" x14ac:dyDescent="0.2">
      <c r="B25" s="26"/>
      <c r="C25" s="27"/>
      <c r="D25" s="31" t="s">
        <v>24</v>
      </c>
      <c r="E25" s="32">
        <v>8363614.2092899997</v>
      </c>
      <c r="F25" s="32">
        <v>-324118.51618000004</v>
      </c>
      <c r="G25" s="32">
        <f t="shared" si="2"/>
        <v>8039495.6931099994</v>
      </c>
      <c r="H25" s="32">
        <v>4228384.08531</v>
      </c>
      <c r="I25" s="32">
        <v>4106349.4522299999</v>
      </c>
      <c r="J25" s="32">
        <f>+G25-H25</f>
        <v>3811111.6077999994</v>
      </c>
    </row>
    <row r="26" spans="2:20" x14ac:dyDescent="0.2">
      <c r="B26" s="26"/>
      <c r="C26" s="27"/>
      <c r="D26" s="31"/>
      <c r="E26" s="33"/>
      <c r="F26" s="33"/>
      <c r="G26" s="33"/>
      <c r="H26" s="33"/>
      <c r="I26" s="33"/>
      <c r="J26" s="33"/>
    </row>
    <row r="27" spans="2:20" x14ac:dyDescent="0.2">
      <c r="B27" s="26"/>
      <c r="C27" s="27" t="s">
        <v>25</v>
      </c>
      <c r="D27" s="28"/>
      <c r="E27" s="30">
        <f>SUM(E28:E30)</f>
        <v>6396448.4211199991</v>
      </c>
      <c r="F27" s="30">
        <f t="shared" ref="F27:J27" si="4">SUM(F28:F30)</f>
        <v>64156.464639999984</v>
      </c>
      <c r="G27" s="30">
        <f t="shared" si="4"/>
        <v>6460604.885759999</v>
      </c>
      <c r="H27" s="30">
        <f t="shared" si="4"/>
        <v>1632025.51</v>
      </c>
      <c r="I27" s="30">
        <f t="shared" si="4"/>
        <v>1627411.3846100001</v>
      </c>
      <c r="J27" s="30">
        <f t="shared" si="4"/>
        <v>4828579.3757599983</v>
      </c>
    </row>
    <row r="28" spans="2:20" x14ac:dyDescent="0.2">
      <c r="B28" s="26"/>
      <c r="C28" s="27"/>
      <c r="D28" s="31" t="s">
        <v>26</v>
      </c>
      <c r="E28" s="32">
        <v>5585120.2421199996</v>
      </c>
      <c r="F28" s="32">
        <v>64103.271529999984</v>
      </c>
      <c r="G28" s="32">
        <f>E28+F28</f>
        <v>5649223.5136499992</v>
      </c>
      <c r="H28" s="32">
        <v>1283307.72462</v>
      </c>
      <c r="I28" s="32">
        <v>1281073.4869300001</v>
      </c>
      <c r="J28" s="32">
        <f>+G28-H28</f>
        <v>4365915.7890299987</v>
      </c>
    </row>
    <row r="29" spans="2:20" x14ac:dyDescent="0.2">
      <c r="B29" s="26"/>
      <c r="C29" s="27"/>
      <c r="D29" s="31" t="s">
        <v>27</v>
      </c>
      <c r="E29" s="32">
        <v>811328.179</v>
      </c>
      <c r="F29" s="32">
        <v>53.193109999999983</v>
      </c>
      <c r="G29" s="32">
        <f>E29+F29</f>
        <v>811381.37211</v>
      </c>
      <c r="H29" s="32">
        <v>348717.78538000002</v>
      </c>
      <c r="I29" s="32">
        <v>346337.89767999999</v>
      </c>
      <c r="J29" s="32">
        <f>+G29-H29</f>
        <v>462663.58672999998</v>
      </c>
    </row>
    <row r="30" spans="2:20" x14ac:dyDescent="0.2">
      <c r="B30" s="26"/>
      <c r="C30" s="27"/>
      <c r="D30" s="31" t="s">
        <v>28</v>
      </c>
      <c r="E30" s="32">
        <v>0</v>
      </c>
      <c r="F30" s="32">
        <v>0</v>
      </c>
      <c r="G30" s="32">
        <f>E30+F30</f>
        <v>0</v>
      </c>
      <c r="H30" s="32">
        <v>0</v>
      </c>
      <c r="I30" s="32">
        <v>0</v>
      </c>
      <c r="J30" s="32">
        <f t="shared" ref="J30" si="5">+G30-H30</f>
        <v>0</v>
      </c>
    </row>
    <row r="31" spans="2:20" x14ac:dyDescent="0.2">
      <c r="B31" s="26"/>
      <c r="C31" s="27"/>
      <c r="D31" s="31"/>
      <c r="E31" s="33"/>
      <c r="F31" s="33"/>
      <c r="G31" s="33"/>
      <c r="H31" s="33"/>
      <c r="I31" s="33"/>
      <c r="J31" s="33"/>
      <c r="M31" s="3"/>
      <c r="N31" s="3"/>
      <c r="O31" s="3"/>
      <c r="P31" s="3"/>
      <c r="Q31" s="3"/>
      <c r="R31" s="3"/>
      <c r="S31" s="3"/>
      <c r="T31" s="3"/>
    </row>
    <row r="32" spans="2:20" x14ac:dyDescent="0.2">
      <c r="B32" s="26"/>
      <c r="C32" s="27" t="s">
        <v>29</v>
      </c>
      <c r="D32" s="28"/>
      <c r="E32" s="30">
        <f>SUM(E33:E34)</f>
        <v>179283.62956999999</v>
      </c>
      <c r="F32" s="30">
        <f t="shared" ref="F32:J32" si="6">SUM(F33:F34)</f>
        <v>19864.82517</v>
      </c>
      <c r="G32" s="30">
        <f t="shared" si="6"/>
        <v>199148.45473999999</v>
      </c>
      <c r="H32" s="30">
        <f t="shared" si="6"/>
        <v>33701.014799999997</v>
      </c>
      <c r="I32" s="30">
        <f t="shared" si="6"/>
        <v>33659.992819999999</v>
      </c>
      <c r="J32" s="30">
        <f t="shared" si="6"/>
        <v>165447.43993999998</v>
      </c>
    </row>
    <row r="33" spans="2:10" x14ac:dyDescent="0.2">
      <c r="B33" s="26"/>
      <c r="C33" s="27"/>
      <c r="D33" s="31" t="s">
        <v>30</v>
      </c>
      <c r="E33" s="33">
        <v>0</v>
      </c>
      <c r="F33" s="33">
        <v>0</v>
      </c>
      <c r="G33" s="32">
        <f>E33+F33</f>
        <v>0</v>
      </c>
      <c r="H33" s="33">
        <v>0</v>
      </c>
      <c r="I33" s="33">
        <v>0</v>
      </c>
      <c r="J33" s="32">
        <f t="shared" ref="J33" si="7">+G33-H33</f>
        <v>0</v>
      </c>
    </row>
    <row r="34" spans="2:10" x14ac:dyDescent="0.2">
      <c r="B34" s="26"/>
      <c r="C34" s="27"/>
      <c r="D34" s="31" t="s">
        <v>31</v>
      </c>
      <c r="E34" s="32">
        <v>179283.62956999999</v>
      </c>
      <c r="F34" s="32">
        <v>19864.82517</v>
      </c>
      <c r="G34" s="32">
        <f>E34+F34</f>
        <v>199148.45473999999</v>
      </c>
      <c r="H34" s="32">
        <v>33701.014799999997</v>
      </c>
      <c r="I34" s="32">
        <v>33659.992819999999</v>
      </c>
      <c r="J34" s="32">
        <f>+G34-H34</f>
        <v>165447.43993999998</v>
      </c>
    </row>
    <row r="35" spans="2:10" x14ac:dyDescent="0.2">
      <c r="B35" s="26"/>
      <c r="C35" s="27"/>
      <c r="D35" s="31"/>
      <c r="E35" s="33"/>
      <c r="F35" s="33"/>
      <c r="G35" s="33"/>
      <c r="H35" s="33"/>
      <c r="I35" s="33"/>
      <c r="J35" s="33"/>
    </row>
    <row r="36" spans="2:10" x14ac:dyDescent="0.2">
      <c r="B36" s="26"/>
      <c r="C36" s="27" t="s">
        <v>32</v>
      </c>
      <c r="D36" s="28"/>
      <c r="E36" s="30">
        <f>SUM(E37:E40)</f>
        <v>12281804.514</v>
      </c>
      <c r="F36" s="30">
        <f t="shared" ref="F36:J36" si="8">SUM(F37:F40)</f>
        <v>0</v>
      </c>
      <c r="G36" s="30">
        <f t="shared" si="8"/>
        <v>12281804.514</v>
      </c>
      <c r="H36" s="30">
        <f t="shared" si="8"/>
        <v>2646.8701499999997</v>
      </c>
      <c r="I36" s="30">
        <f t="shared" si="8"/>
        <v>1951.86096</v>
      </c>
      <c r="J36" s="30">
        <f t="shared" si="8"/>
        <v>12279157.643850001</v>
      </c>
    </row>
    <row r="37" spans="2:10" x14ac:dyDescent="0.2">
      <c r="B37" s="26"/>
      <c r="C37" s="27"/>
      <c r="D37" s="31" t="s">
        <v>33</v>
      </c>
      <c r="E37" s="33">
        <v>0</v>
      </c>
      <c r="F37" s="33">
        <v>0</v>
      </c>
      <c r="G37" s="32">
        <f>E37+F37</f>
        <v>0</v>
      </c>
      <c r="H37" s="33">
        <v>0</v>
      </c>
      <c r="I37" s="33">
        <v>0</v>
      </c>
      <c r="J37" s="32">
        <f t="shared" ref="J37:J40" si="9">+G37-H37</f>
        <v>0</v>
      </c>
    </row>
    <row r="38" spans="2:10" x14ac:dyDescent="0.2">
      <c r="B38" s="26"/>
      <c r="C38" s="27"/>
      <c r="D38" s="31" t="s">
        <v>34</v>
      </c>
      <c r="E38" s="32">
        <v>12281804.514</v>
      </c>
      <c r="F38" s="32">
        <v>0</v>
      </c>
      <c r="G38" s="32">
        <f>E38+F38</f>
        <v>12281804.514</v>
      </c>
      <c r="H38" s="32">
        <v>2646.8701499999997</v>
      </c>
      <c r="I38" s="32">
        <v>1951.86096</v>
      </c>
      <c r="J38" s="32">
        <f>+G38-H38</f>
        <v>12279157.643850001</v>
      </c>
    </row>
    <row r="39" spans="2:10" x14ac:dyDescent="0.2">
      <c r="B39" s="26"/>
      <c r="C39" s="27"/>
      <c r="D39" s="31" t="s">
        <v>35</v>
      </c>
      <c r="E39" s="33">
        <v>0</v>
      </c>
      <c r="F39" s="33">
        <v>0</v>
      </c>
      <c r="G39" s="32">
        <f>E39+F39</f>
        <v>0</v>
      </c>
      <c r="H39" s="33">
        <v>0</v>
      </c>
      <c r="I39" s="33">
        <v>0</v>
      </c>
      <c r="J39" s="32">
        <f t="shared" si="9"/>
        <v>0</v>
      </c>
    </row>
    <row r="40" spans="2:10" x14ac:dyDescent="0.2">
      <c r="B40" s="26"/>
      <c r="C40" s="27"/>
      <c r="D40" s="31" t="s">
        <v>36</v>
      </c>
      <c r="E40" s="33">
        <v>0</v>
      </c>
      <c r="F40" s="33">
        <v>0</v>
      </c>
      <c r="G40" s="32">
        <f>E40+F40</f>
        <v>0</v>
      </c>
      <c r="H40" s="33">
        <v>0</v>
      </c>
      <c r="I40" s="33">
        <v>0</v>
      </c>
      <c r="J40" s="32">
        <f t="shared" si="9"/>
        <v>0</v>
      </c>
    </row>
    <row r="41" spans="2:10" x14ac:dyDescent="0.2">
      <c r="B41" s="26"/>
      <c r="C41" s="27"/>
      <c r="D41" s="31"/>
      <c r="E41" s="33"/>
      <c r="F41" s="33"/>
      <c r="G41" s="33"/>
      <c r="H41" s="33"/>
      <c r="I41" s="33"/>
      <c r="J41" s="33"/>
    </row>
    <row r="42" spans="2:10" ht="15" customHeight="1" x14ac:dyDescent="0.2">
      <c r="B42" s="26"/>
      <c r="C42" s="27" t="s">
        <v>37</v>
      </c>
      <c r="D42" s="28"/>
      <c r="E42" s="30">
        <f>+E43</f>
        <v>18468992.469000001</v>
      </c>
      <c r="F42" s="30">
        <f t="shared" ref="F42:J42" si="10">+F43</f>
        <v>0</v>
      </c>
      <c r="G42" s="30">
        <f t="shared" si="10"/>
        <v>18468992.469000001</v>
      </c>
      <c r="H42" s="30">
        <f t="shared" si="10"/>
        <v>10402539.177040001</v>
      </c>
      <c r="I42" s="30">
        <f t="shared" si="10"/>
        <v>10297182.34007</v>
      </c>
      <c r="J42" s="30">
        <f t="shared" si="10"/>
        <v>8066453.2919599991</v>
      </c>
    </row>
    <row r="43" spans="2:10" x14ac:dyDescent="0.2">
      <c r="B43" s="26"/>
      <c r="C43" s="27"/>
      <c r="D43" s="31" t="s">
        <v>38</v>
      </c>
      <c r="E43" s="32">
        <v>18468992.469000001</v>
      </c>
      <c r="F43" s="32">
        <v>0</v>
      </c>
      <c r="G43" s="32">
        <f>E43+F43</f>
        <v>18468992.469000001</v>
      </c>
      <c r="H43" s="32">
        <v>10402539.177040001</v>
      </c>
      <c r="I43" s="32">
        <v>10297182.34007</v>
      </c>
      <c r="J43" s="32">
        <f>+G43-H43</f>
        <v>8066453.2919599991</v>
      </c>
    </row>
    <row r="44" spans="2:10" x14ac:dyDescent="0.2">
      <c r="B44" s="26"/>
      <c r="C44" s="27"/>
      <c r="D44" s="28"/>
      <c r="E44" s="33"/>
      <c r="F44" s="33"/>
      <c r="G44" s="33"/>
      <c r="H44" s="33"/>
      <c r="I44" s="33"/>
      <c r="J44" s="30"/>
    </row>
    <row r="45" spans="2:10" x14ac:dyDescent="0.2">
      <c r="B45" s="26" t="s">
        <v>39</v>
      </c>
      <c r="C45" s="27"/>
      <c r="D45" s="28"/>
      <c r="E45" s="34">
        <v>31566964.938999999</v>
      </c>
      <c r="F45" s="34">
        <v>0</v>
      </c>
      <c r="G45" s="32">
        <f>E45+F45</f>
        <v>31566964.938999999</v>
      </c>
      <c r="H45" s="34">
        <v>18135651.2676</v>
      </c>
      <c r="I45" s="34">
        <v>18135651.2676</v>
      </c>
      <c r="J45" s="34">
        <f>+G45-H45</f>
        <v>13431313.671399999</v>
      </c>
    </row>
    <row r="46" spans="2:10" x14ac:dyDescent="0.2">
      <c r="B46" s="26"/>
      <c r="C46" s="27"/>
      <c r="D46" s="28"/>
      <c r="E46" s="34">
        <v>0</v>
      </c>
      <c r="F46" s="34">
        <v>0</v>
      </c>
      <c r="G46" s="34"/>
      <c r="H46" s="34"/>
      <c r="I46" s="34"/>
      <c r="J46" s="34">
        <v>0</v>
      </c>
    </row>
    <row r="47" spans="2:10" x14ac:dyDescent="0.2">
      <c r="B47" s="26" t="s">
        <v>40</v>
      </c>
      <c r="C47" s="27"/>
      <c r="D47" s="28"/>
      <c r="E47" s="34">
        <v>4541774.7659999998</v>
      </c>
      <c r="F47" s="34">
        <v>0</v>
      </c>
      <c r="G47" s="32">
        <f>E47+F47</f>
        <v>4541774.7659999998</v>
      </c>
      <c r="H47" s="34">
        <v>2958280.5076899999</v>
      </c>
      <c r="I47" s="34">
        <v>2958280.5076899999</v>
      </c>
      <c r="J47" s="34">
        <f>+G47-H47</f>
        <v>1583494.2583099999</v>
      </c>
    </row>
    <row r="48" spans="2:10" x14ac:dyDescent="0.2">
      <c r="B48" s="26"/>
      <c r="C48" s="27"/>
      <c r="D48" s="28"/>
      <c r="E48" s="30"/>
      <c r="F48" s="30"/>
      <c r="G48" s="30"/>
      <c r="H48" s="30"/>
      <c r="I48" s="30"/>
      <c r="J48" s="30"/>
    </row>
    <row r="49" spans="2:11" x14ac:dyDescent="0.2">
      <c r="B49" s="26" t="s">
        <v>41</v>
      </c>
      <c r="C49" s="27"/>
      <c r="D49" s="28"/>
      <c r="E49" s="34">
        <v>6442504.4139999999</v>
      </c>
      <c r="F49" s="34">
        <v>0</v>
      </c>
      <c r="G49" s="32">
        <f>E49+F49</f>
        <v>6442504.4139999999</v>
      </c>
      <c r="H49" s="34">
        <f>4457076.15932+2000000</f>
        <v>6457076.1593199996</v>
      </c>
      <c r="I49" s="34">
        <f>4457076.15932+2000000</f>
        <v>6457076.1593199996</v>
      </c>
      <c r="J49" s="34">
        <f>+G49-H49</f>
        <v>-14571.745319999754</v>
      </c>
      <c r="K49" s="3"/>
    </row>
    <row r="50" spans="2:11" x14ac:dyDescent="0.2">
      <c r="B50" s="35"/>
      <c r="C50" s="36"/>
      <c r="D50" s="37"/>
      <c r="E50" s="38"/>
      <c r="F50" s="38"/>
      <c r="G50" s="38"/>
      <c r="H50" s="38"/>
      <c r="I50" s="38"/>
      <c r="J50" s="38"/>
    </row>
    <row r="51" spans="2:11" x14ac:dyDescent="0.2">
      <c r="B51" s="39"/>
      <c r="C51" s="40"/>
      <c r="D51" s="41" t="s">
        <v>43</v>
      </c>
      <c r="E51" s="42">
        <f>+E13+E17+E27+E32+E36+E42+E45+E47+E49</f>
        <v>284609933.48699993</v>
      </c>
      <c r="F51" s="42">
        <f t="shared" ref="F51:J51" si="11">+F13+F17+F27+F32+F36+F42+F45+F47+F49</f>
        <v>1096739.9026700002</v>
      </c>
      <c r="G51" s="42">
        <f>+G13+G17+G27+G32+G36+G42+G45+G47+G49</f>
        <v>285706673.38966995</v>
      </c>
      <c r="H51" s="42">
        <f>+H13+H17+H27+H32+H36+H42+H45+H47+H49</f>
        <v>145747720.89090002</v>
      </c>
      <c r="I51" s="42">
        <f t="shared" si="11"/>
        <v>143360816.12068</v>
      </c>
      <c r="J51" s="42">
        <f t="shared" si="11"/>
        <v>139958952.49877</v>
      </c>
      <c r="K51" s="3"/>
    </row>
    <row r="52" spans="2:11" x14ac:dyDescent="0.2">
      <c r="H52" s="5"/>
    </row>
    <row r="53" spans="2:11" x14ac:dyDescent="0.2">
      <c r="E53" s="3"/>
      <c r="F53" s="3"/>
      <c r="G53" s="3"/>
      <c r="H53" s="43"/>
      <c r="I53" s="3"/>
      <c r="J53" s="3"/>
      <c r="K53" s="3"/>
    </row>
    <row r="54" spans="2:11" x14ac:dyDescent="0.2">
      <c r="E54" s="3"/>
      <c r="F54" s="3"/>
      <c r="G54" s="3"/>
      <c r="H54" s="43"/>
      <c r="I54" s="43"/>
      <c r="J54" s="3"/>
      <c r="K54" s="3"/>
    </row>
    <row r="55" spans="2:11" x14ac:dyDescent="0.2">
      <c r="E55" s="44"/>
      <c r="F55" s="44"/>
      <c r="G55" s="44"/>
      <c r="H55" s="44"/>
      <c r="I55" s="44"/>
      <c r="J55" s="44"/>
    </row>
    <row r="56" spans="2:11" x14ac:dyDescent="0.2">
      <c r="F56" s="44"/>
      <c r="H56" s="44"/>
      <c r="I56" s="44"/>
    </row>
    <row r="57" spans="2:11" x14ac:dyDescent="0.2">
      <c r="I57" s="44"/>
    </row>
    <row r="62" spans="2:11" x14ac:dyDescent="0.2">
      <c r="H62" s="3"/>
    </row>
    <row r="63" spans="2:11" x14ac:dyDescent="0.2">
      <c r="H63" s="44"/>
    </row>
  </sheetData>
  <mergeCells count="8">
    <mergeCell ref="B6:J6"/>
    <mergeCell ref="B8:D10"/>
    <mergeCell ref="E8:I8"/>
    <mergeCell ref="J8:J9"/>
    <mergeCell ref="B2:J2"/>
    <mergeCell ref="B3:J3"/>
    <mergeCell ref="B4:J4"/>
    <mergeCell ref="B5:J5"/>
  </mergeCells>
  <printOptions horizontalCentered="1"/>
  <pageMargins left="0.39370078740157483" right="0.39370078740157483" top="0.59055118110236227" bottom="0.3937007874015748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Carol</cp:lastModifiedBy>
  <cp:lastPrinted>2022-07-28T02:34:01Z</cp:lastPrinted>
  <dcterms:created xsi:type="dcterms:W3CDTF">2015-06-03T18:26:07Z</dcterms:created>
  <dcterms:modified xsi:type="dcterms:W3CDTF">2022-08-03T16:39:21Z</dcterms:modified>
</cp:coreProperties>
</file>