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977977F8-3ADE-409E-9A23-F690BF678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43" i="1" l="1"/>
  <c r="G50" i="1" l="1"/>
  <c r="G48" i="1"/>
  <c r="J48" i="1" s="1"/>
  <c r="G46" i="1"/>
  <c r="J46" i="1" s="1"/>
  <c r="G44" i="1"/>
  <c r="G39" i="1"/>
  <c r="G35" i="1"/>
  <c r="G34" i="1"/>
  <c r="G31" i="1"/>
  <c r="G30" i="1"/>
  <c r="G29" i="1"/>
  <c r="G26" i="1"/>
  <c r="G24" i="1"/>
  <c r="G25" i="1"/>
  <c r="G23" i="1"/>
  <c r="G22" i="1"/>
  <c r="G21" i="1"/>
  <c r="G19" i="1"/>
  <c r="J19" i="1" s="1"/>
  <c r="G16" i="1"/>
  <c r="J16" i="1" s="1"/>
  <c r="G15" i="1"/>
  <c r="J15" i="1" s="1"/>
  <c r="G14" i="1" l="1"/>
  <c r="J50" i="1"/>
  <c r="J44" i="1"/>
  <c r="J39" i="1"/>
  <c r="J35" i="1"/>
  <c r="J30" i="1"/>
  <c r="J29" i="1"/>
  <c r="J26" i="1"/>
  <c r="J25" i="1"/>
  <c r="J24" i="1"/>
  <c r="J23" i="1"/>
  <c r="J22" i="1"/>
  <c r="J21" i="1"/>
  <c r="G20" i="1" l="1"/>
  <c r="J20" i="1" s="1"/>
  <c r="E28" i="1"/>
  <c r="F28" i="1"/>
  <c r="G28" i="1"/>
  <c r="H28" i="1"/>
  <c r="I28" i="1"/>
  <c r="J43" i="1" l="1"/>
  <c r="I43" i="1"/>
  <c r="G43" i="1"/>
  <c r="F43" i="1"/>
  <c r="I37" i="1"/>
  <c r="F37" i="1"/>
  <c r="I33" i="1"/>
  <c r="H33" i="1"/>
  <c r="G33" i="1"/>
  <c r="F33" i="1"/>
  <c r="J18" i="1"/>
  <c r="I18" i="1"/>
  <c r="H18" i="1"/>
  <c r="G18" i="1"/>
  <c r="F18" i="1"/>
  <c r="I14" i="1"/>
  <c r="H14" i="1"/>
  <c r="F14" i="1"/>
  <c r="E43" i="1"/>
  <c r="E37" i="1"/>
  <c r="E33" i="1"/>
  <c r="E18" i="1"/>
  <c r="E14" i="1"/>
  <c r="G41" i="1"/>
  <c r="G40" i="1"/>
  <c r="G38" i="1"/>
  <c r="G37" i="1" s="1"/>
  <c r="G52" i="1" l="1"/>
  <c r="J41" i="1"/>
  <c r="J40" i="1"/>
  <c r="J38" i="1"/>
  <c r="J34" i="1"/>
  <c r="J33" i="1" s="1"/>
  <c r="J31" i="1"/>
  <c r="J28" i="1" s="1"/>
  <c r="J14" i="1"/>
  <c r="J37" i="1" l="1"/>
  <c r="H52" i="1"/>
  <c r="F52" i="1"/>
  <c r="I52" i="1"/>
  <c r="E52" i="1"/>
  <c r="J52" i="1" l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<sst xmlns="http://schemas.openxmlformats.org/spreadsheetml/2006/main" count="47" uniqueCount="47">
  <si>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</si>
  <si>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</si>
  <si>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</si>
  <si>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</si>
  <si>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</si>
  <si>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</si>
  <si>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</si>
  <si>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</si>
  <si>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</si>
  <si>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</si>
  <si>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</si>
  <si>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</si>
  <si>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</si>
  <si>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</si>
  <si>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</si>
  <si>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</si>
  <si>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</si>
  <si>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</si>
  <si>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</si>
  <si>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</si>
  <si>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</si>
  <si>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</si>
  <si>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</si>
  <si>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</si>
  <si>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</si>
  <si>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</si>
  <si>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</si>
  <si>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</si>
  <si>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</si>
  <si>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</si>
  <si>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</si>
  <si>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</si>
  <si>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</si>
  <si>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</si>
  <si>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</si>
  <si>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</si>
  <si>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</si>
  <si>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</si>
  <si>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</si>
  <si>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</si>
  <si>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</si>
  <si>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</si>
  <si>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</si>
  <si>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</si>
  <si>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</si>
  <si>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Cifras Preliminares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</si>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</sst>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0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/>
    <xf numFmtId="43" fontId="3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4"/>
  <sheetViews>
    <sheetView showGridLines="0" tabSelected="1" zoomScaleNormal="100" workbookViewId="0">
      <selection activeCell="B5" sqref="B5:J5"/>
    </sheetView>
  </sheetViews>
  <sheetFormatPr baseColWidth="10" defaultColWidth="11.42578125" defaultRowHeight="11.25" x14ac:dyDescent="0.2"/>
  <cols>
    <col min="1" max="1" width="2.42578125" style="2" customWidth="1"/>
    <col min="2" max="3" width="8" style="2" customWidth="1"/>
    <col min="4" max="4" width="34.28515625" style="2" customWidth="1"/>
    <col min="5" max="5" width="14.28515625" style="2" bestFit="1" customWidth="1"/>
    <col min="6" max="6" width="14.5703125" style="2" bestFit="1" customWidth="1"/>
    <col min="7" max="7" width="14" style="2" bestFit="1" customWidth="1"/>
    <col min="8" max="8" width="14.42578125" style="2" bestFit="1" customWidth="1"/>
    <col min="9" max="9" width="14" style="2" bestFit="1" customWidth="1"/>
    <col min="10" max="10" width="13.42578125" style="2" bestFit="1" customWidth="1"/>
    <col min="11" max="16384" width="11.42578125" style="2"/>
  </cols>
  <sheetData>
    <row r="2" spans="2:1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10" x14ac:dyDescent="0.2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10" x14ac:dyDescent="0.2">
      <c r="B5" s="1" t="s">
        <v>46</v>
      </c>
      <c r="C5" s="1"/>
      <c r="D5" s="1"/>
      <c r="E5" s="1"/>
      <c r="F5" s="1"/>
      <c r="G5" s="1"/>
      <c r="H5" s="1"/>
      <c r="I5" s="1"/>
      <c r="J5" s="1"/>
    </row>
    <row r="6" spans="2:10" s="4" customFormat="1" ht="15" customHeight="1" x14ac:dyDescent="0.2">
      <c r="B6" s="1" t="s">
        <v>45</v>
      </c>
      <c r="C6" s="1"/>
      <c r="D6" s="1"/>
      <c r="E6" s="1"/>
      <c r="F6" s="1"/>
      <c r="G6" s="1"/>
      <c r="H6" s="1"/>
      <c r="I6" s="1"/>
      <c r="J6" s="1"/>
    </row>
    <row r="7" spans="2:10" x14ac:dyDescent="0.2">
      <c r="B7" s="1" t="s">
        <v>1</v>
      </c>
      <c r="C7" s="1"/>
      <c r="D7" s="1"/>
      <c r="E7" s="1"/>
      <c r="F7" s="1"/>
      <c r="G7" s="1"/>
      <c r="H7" s="1"/>
      <c r="I7" s="1"/>
      <c r="J7" s="1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x14ac:dyDescent="0.2">
      <c r="B9" s="6" t="s">
        <v>2</v>
      </c>
      <c r="C9" s="7"/>
      <c r="D9" s="8"/>
      <c r="E9" s="9" t="s">
        <v>3</v>
      </c>
      <c r="F9" s="10"/>
      <c r="G9" s="10"/>
      <c r="H9" s="10"/>
      <c r="I9" s="11"/>
      <c r="J9" s="12" t="s">
        <v>4</v>
      </c>
    </row>
    <row r="10" spans="2:10" ht="22.5" x14ac:dyDescent="0.2">
      <c r="B10" s="13"/>
      <c r="C10" s="1"/>
      <c r="D10" s="14"/>
      <c r="E10" s="15" t="s">
        <v>5</v>
      </c>
      <c r="F10" s="16" t="s">
        <v>6</v>
      </c>
      <c r="G10" s="15" t="s">
        <v>7</v>
      </c>
      <c r="H10" s="15" t="s">
        <v>8</v>
      </c>
      <c r="I10" s="15" t="s">
        <v>9</v>
      </c>
      <c r="J10" s="17"/>
    </row>
    <row r="11" spans="2:10" x14ac:dyDescent="0.2">
      <c r="B11" s="18"/>
      <c r="C11" s="19"/>
      <c r="D11" s="20"/>
      <c r="E11" s="15">
        <v>1</v>
      </c>
      <c r="F11" s="15">
        <v>2</v>
      </c>
      <c r="G11" s="15" t="s">
        <v>10</v>
      </c>
      <c r="H11" s="15">
        <v>4</v>
      </c>
      <c r="I11" s="15">
        <v>5</v>
      </c>
      <c r="J11" s="21" t="s">
        <v>11</v>
      </c>
    </row>
    <row r="12" spans="2:10" x14ac:dyDescent="0.2">
      <c r="B12" s="22"/>
      <c r="C12" s="23"/>
      <c r="D12" s="24"/>
      <c r="E12" s="25"/>
      <c r="F12" s="25"/>
      <c r="G12" s="25"/>
      <c r="H12" s="25"/>
      <c r="I12" s="25"/>
      <c r="J12" s="25"/>
    </row>
    <row r="13" spans="2:10" x14ac:dyDescent="0.2">
      <c r="B13" s="26" t="s">
        <v>13</v>
      </c>
      <c r="C13" s="27"/>
      <c r="D13" s="28"/>
      <c r="E13" s="29"/>
      <c r="F13" s="30"/>
      <c r="G13" s="30"/>
      <c r="H13" s="30"/>
      <c r="I13" s="30"/>
      <c r="J13" s="30"/>
    </row>
    <row r="14" spans="2:10" x14ac:dyDescent="0.2">
      <c r="B14" s="26"/>
      <c r="C14" s="27" t="s">
        <v>14</v>
      </c>
      <c r="D14" s="28"/>
      <c r="E14" s="30">
        <f>+E15+E16</f>
        <v>156034097.23782998</v>
      </c>
      <c r="F14" s="30">
        <f t="shared" ref="F14:I14" si="0">+F15+F16</f>
        <v>2229371.2262800001</v>
      </c>
      <c r="G14" s="30">
        <f>+G15+G16</f>
        <v>158263468.46410999</v>
      </c>
      <c r="H14" s="30">
        <f t="shared" si="0"/>
        <v>109115760.60481</v>
      </c>
      <c r="I14" s="30">
        <f t="shared" si="0"/>
        <v>108351902.68448</v>
      </c>
      <c r="J14" s="30">
        <f>+J15+J16</f>
        <v>49147707.859299988</v>
      </c>
    </row>
    <row r="15" spans="2:10" x14ac:dyDescent="0.2">
      <c r="B15" s="26"/>
      <c r="C15" s="27"/>
      <c r="D15" s="31" t="s">
        <v>15</v>
      </c>
      <c r="E15" s="32">
        <v>156034097.23782998</v>
      </c>
      <c r="F15" s="32">
        <v>2229371.2262800001</v>
      </c>
      <c r="G15" s="32">
        <f>E15+F15</f>
        <v>158263468.46410999</v>
      </c>
      <c r="H15" s="32">
        <v>109115760.60481</v>
      </c>
      <c r="I15" s="32">
        <v>108351902.68448</v>
      </c>
      <c r="J15" s="32">
        <f>+G15-H15</f>
        <v>49147707.859299988</v>
      </c>
    </row>
    <row r="16" spans="2:10" x14ac:dyDescent="0.2">
      <c r="B16" s="26"/>
      <c r="C16" s="27"/>
      <c r="D16" s="31" t="s">
        <v>16</v>
      </c>
      <c r="E16" s="32">
        <v>0</v>
      </c>
      <c r="F16" s="32">
        <v>0</v>
      </c>
      <c r="G16" s="32">
        <f>E16+F16</f>
        <v>0</v>
      </c>
      <c r="H16" s="32">
        <v>0</v>
      </c>
      <c r="I16" s="32">
        <v>0</v>
      </c>
      <c r="J16" s="32">
        <f>+G16-H16</f>
        <v>0</v>
      </c>
    </row>
    <row r="17" spans="2:10" x14ac:dyDescent="0.2">
      <c r="B17" s="26"/>
      <c r="C17" s="27"/>
      <c r="D17" s="31"/>
      <c r="E17" s="33"/>
      <c r="F17" s="33"/>
      <c r="G17" s="33"/>
      <c r="H17" s="33"/>
      <c r="I17" s="33"/>
      <c r="J17" s="33"/>
    </row>
    <row r="18" spans="2:10" x14ac:dyDescent="0.2">
      <c r="B18" s="26"/>
      <c r="C18" s="27" t="s">
        <v>17</v>
      </c>
      <c r="D18" s="28"/>
      <c r="E18" s="30">
        <f>SUM(E19:E26)</f>
        <v>77391501.146380007</v>
      </c>
      <c r="F18" s="30">
        <f t="shared" ref="F18:J18" si="1">SUM(F19:F26)</f>
        <v>1147216.2012499999</v>
      </c>
      <c r="G18" s="30">
        <f t="shared" si="1"/>
        <v>78538717.347630009</v>
      </c>
      <c r="H18" s="30">
        <f t="shared" si="1"/>
        <v>60808366.80545</v>
      </c>
      <c r="I18" s="30">
        <f t="shared" si="1"/>
        <v>60732454.857200012</v>
      </c>
      <c r="J18" s="30">
        <f t="shared" si="1"/>
        <v>17730350.542180002</v>
      </c>
    </row>
    <row r="19" spans="2:10" x14ac:dyDescent="0.2">
      <c r="B19" s="26"/>
      <c r="C19" s="27"/>
      <c r="D19" s="31" t="s">
        <v>18</v>
      </c>
      <c r="E19" s="32">
        <v>54490349.739119999</v>
      </c>
      <c r="F19" s="32">
        <v>1927484.0314199999</v>
      </c>
      <c r="G19" s="32">
        <f>E19+F19</f>
        <v>56417833.770539999</v>
      </c>
      <c r="H19" s="32">
        <v>41023704.689929999</v>
      </c>
      <c r="I19" s="32">
        <v>40956137.969410002</v>
      </c>
      <c r="J19" s="32">
        <f>+G19-H19</f>
        <v>15394129.08061</v>
      </c>
    </row>
    <row r="20" spans="2:10" x14ac:dyDescent="0.2">
      <c r="B20" s="26"/>
      <c r="C20" s="27"/>
      <c r="D20" s="31" t="s">
        <v>42</v>
      </c>
      <c r="E20" s="32">
        <v>0</v>
      </c>
      <c r="F20" s="32">
        <v>0</v>
      </c>
      <c r="G20" s="32">
        <f>(+E20+F20)/1000</f>
        <v>0</v>
      </c>
      <c r="H20" s="32">
        <v>0</v>
      </c>
      <c r="I20" s="32">
        <v>0</v>
      </c>
      <c r="J20" s="32">
        <f>+G20-H20</f>
        <v>0</v>
      </c>
    </row>
    <row r="21" spans="2:10" x14ac:dyDescent="0.2">
      <c r="B21" s="26"/>
      <c r="C21" s="27"/>
      <c r="D21" s="31" t="s">
        <v>19</v>
      </c>
      <c r="E21" s="32">
        <v>4583922.9448599992</v>
      </c>
      <c r="F21" s="32">
        <v>-21639.917350000003</v>
      </c>
      <c r="G21" s="32">
        <f t="shared" ref="G21:G26" si="2">E21+F21</f>
        <v>4562283.0275099995</v>
      </c>
      <c r="H21" s="32">
        <v>3427339.7549200002</v>
      </c>
      <c r="I21" s="32">
        <v>3419000.2113399999</v>
      </c>
      <c r="J21" s="32">
        <f t="shared" ref="J21:J26" si="3">+G21-H21</f>
        <v>1134943.2725899993</v>
      </c>
    </row>
    <row r="22" spans="2:10" x14ac:dyDescent="0.2">
      <c r="B22" s="26"/>
      <c r="C22" s="27"/>
      <c r="D22" s="31" t="s">
        <v>20</v>
      </c>
      <c r="E22" s="32">
        <v>4378847.574</v>
      </c>
      <c r="F22" s="32">
        <v>233297.64214999997</v>
      </c>
      <c r="G22" s="32">
        <f t="shared" si="2"/>
        <v>4612145.2161499998</v>
      </c>
      <c r="H22" s="32">
        <v>4963643.11986</v>
      </c>
      <c r="I22" s="32">
        <v>4963643.11986</v>
      </c>
      <c r="J22" s="32">
        <f t="shared" si="3"/>
        <v>-351497.90371000022</v>
      </c>
    </row>
    <row r="23" spans="2:10" x14ac:dyDescent="0.2">
      <c r="B23" s="26"/>
      <c r="C23" s="27"/>
      <c r="D23" s="31" t="s">
        <v>21</v>
      </c>
      <c r="E23" s="32">
        <v>1191678.5141500002</v>
      </c>
      <c r="F23" s="32">
        <v>-104774.96014</v>
      </c>
      <c r="G23" s="32">
        <f t="shared" si="2"/>
        <v>1086903.5540100001</v>
      </c>
      <c r="H23" s="32">
        <v>715893.22250000003</v>
      </c>
      <c r="I23" s="32">
        <v>715887.68397999997</v>
      </c>
      <c r="J23" s="32">
        <f t="shared" si="3"/>
        <v>371010.33151000005</v>
      </c>
    </row>
    <row r="24" spans="2:10" x14ac:dyDescent="0.2">
      <c r="B24" s="26"/>
      <c r="C24" s="27"/>
      <c r="D24" s="31" t="s">
        <v>22</v>
      </c>
      <c r="E24" s="32">
        <v>0</v>
      </c>
      <c r="F24" s="32">
        <v>0</v>
      </c>
      <c r="G24" s="32">
        <f t="shared" si="2"/>
        <v>0</v>
      </c>
      <c r="H24" s="32">
        <v>0</v>
      </c>
      <c r="I24" s="32">
        <v>0</v>
      </c>
      <c r="J24" s="32">
        <f t="shared" si="3"/>
        <v>0</v>
      </c>
    </row>
    <row r="25" spans="2:10" x14ac:dyDescent="0.2">
      <c r="B25" s="26"/>
      <c r="C25" s="27"/>
      <c r="D25" s="31" t="s">
        <v>23</v>
      </c>
      <c r="E25" s="32">
        <v>2067395.1866300001</v>
      </c>
      <c r="F25" s="32">
        <v>369.49680000000001</v>
      </c>
      <c r="G25" s="32">
        <f t="shared" si="2"/>
        <v>2067764.6834300002</v>
      </c>
      <c r="H25" s="32">
        <v>1643232.9460499999</v>
      </c>
      <c r="I25" s="32">
        <v>1643232.9460499999</v>
      </c>
      <c r="J25" s="32">
        <f t="shared" si="3"/>
        <v>424531.7373800003</v>
      </c>
    </row>
    <row r="26" spans="2:10" x14ac:dyDescent="0.2">
      <c r="B26" s="26"/>
      <c r="C26" s="27"/>
      <c r="D26" s="31" t="s">
        <v>24</v>
      </c>
      <c r="E26" s="32">
        <v>10679307.187620001</v>
      </c>
      <c r="F26" s="32">
        <v>-887520.09163000004</v>
      </c>
      <c r="G26" s="32">
        <f t="shared" si="2"/>
        <v>9791787.0959900003</v>
      </c>
      <c r="H26" s="32">
        <v>9034553.0721899997</v>
      </c>
      <c r="I26" s="32">
        <v>9034552.9265599996</v>
      </c>
      <c r="J26" s="32">
        <f t="shared" si="3"/>
        <v>757234.02380000055</v>
      </c>
    </row>
    <row r="27" spans="2:10" x14ac:dyDescent="0.2">
      <c r="B27" s="26"/>
      <c r="C27" s="27"/>
      <c r="D27" s="31"/>
      <c r="E27" s="33"/>
      <c r="F27" s="33"/>
      <c r="G27" s="33"/>
      <c r="H27" s="33"/>
      <c r="I27" s="33"/>
      <c r="J27" s="33"/>
    </row>
    <row r="28" spans="2:10" x14ac:dyDescent="0.2">
      <c r="B28" s="26"/>
      <c r="C28" s="27" t="s">
        <v>25</v>
      </c>
      <c r="D28" s="28"/>
      <c r="E28" s="30">
        <f>SUM(E29:E31)</f>
        <v>5833473.5773299998</v>
      </c>
      <c r="F28" s="30">
        <f t="shared" ref="F28:J28" si="4">SUM(F29:F31)</f>
        <v>486388.79248</v>
      </c>
      <c r="G28" s="30">
        <f t="shared" si="4"/>
        <v>6319862.3698100001</v>
      </c>
      <c r="H28" s="30">
        <f t="shared" si="4"/>
        <v>3137437.0056899996</v>
      </c>
      <c r="I28" s="30">
        <f t="shared" si="4"/>
        <v>3126219.7198700001</v>
      </c>
      <c r="J28" s="30">
        <f t="shared" si="4"/>
        <v>3182425.3641200005</v>
      </c>
    </row>
    <row r="29" spans="2:10" x14ac:dyDescent="0.2">
      <c r="B29" s="26"/>
      <c r="C29" s="27"/>
      <c r="D29" s="31" t="s">
        <v>26</v>
      </c>
      <c r="E29" s="32">
        <v>4981672.6403299998</v>
      </c>
      <c r="F29" s="32">
        <v>484065.40758</v>
      </c>
      <c r="G29" s="32">
        <f>E29+F29</f>
        <v>5465738.0479100002</v>
      </c>
      <c r="H29" s="32">
        <v>2543426.6639099997</v>
      </c>
      <c r="I29" s="32">
        <v>2539811.2269299999</v>
      </c>
      <c r="J29" s="32">
        <f t="shared" ref="J29:J30" si="5">+G29-H29</f>
        <v>2922311.3840000005</v>
      </c>
    </row>
    <row r="30" spans="2:10" x14ac:dyDescent="0.2">
      <c r="B30" s="26"/>
      <c r="C30" s="27"/>
      <c r="D30" s="31" t="s">
        <v>27</v>
      </c>
      <c r="E30" s="32">
        <v>851800.93700000003</v>
      </c>
      <c r="F30" s="32">
        <v>2323.3849000000009</v>
      </c>
      <c r="G30" s="32">
        <f>E30+F30</f>
        <v>854124.32189999998</v>
      </c>
      <c r="H30" s="32">
        <v>594010.34178000002</v>
      </c>
      <c r="I30" s="32">
        <v>586408.49294000003</v>
      </c>
      <c r="J30" s="32">
        <f t="shared" si="5"/>
        <v>260113.98011999996</v>
      </c>
    </row>
    <row r="31" spans="2:10" x14ac:dyDescent="0.2">
      <c r="B31" s="26"/>
      <c r="C31" s="27"/>
      <c r="D31" s="31" t="s">
        <v>28</v>
      </c>
      <c r="E31" s="32">
        <v>0</v>
      </c>
      <c r="F31" s="32">
        <v>0</v>
      </c>
      <c r="G31" s="32">
        <f>E31+F31</f>
        <v>0</v>
      </c>
      <c r="H31" s="32">
        <v>0</v>
      </c>
      <c r="I31" s="32">
        <v>0</v>
      </c>
      <c r="J31" s="32">
        <f t="shared" ref="J31" si="6">+G31-H31</f>
        <v>0</v>
      </c>
    </row>
    <row r="32" spans="2:10" x14ac:dyDescent="0.2">
      <c r="B32" s="26"/>
      <c r="C32" s="27"/>
      <c r="D32" s="31"/>
      <c r="E32" s="33"/>
      <c r="F32" s="33"/>
      <c r="G32" s="33"/>
      <c r="H32" s="33"/>
      <c r="I32" s="33"/>
      <c r="J32" s="33"/>
    </row>
    <row r="33" spans="2:10" x14ac:dyDescent="0.2">
      <c r="B33" s="26"/>
      <c r="C33" s="27" t="s">
        <v>29</v>
      </c>
      <c r="D33" s="28"/>
      <c r="E33" s="30">
        <f>SUM(E34:E35)</f>
        <v>192768.43444000001</v>
      </c>
      <c r="F33" s="30">
        <f t="shared" ref="F33:J33" si="7">SUM(F34:F35)</f>
        <v>-956.90640000000076</v>
      </c>
      <c r="G33" s="30">
        <f t="shared" si="7"/>
        <v>191811.52804</v>
      </c>
      <c r="H33" s="30">
        <f t="shared" si="7"/>
        <v>56379.648130000001</v>
      </c>
      <c r="I33" s="30">
        <f t="shared" si="7"/>
        <v>56379.648130000001</v>
      </c>
      <c r="J33" s="30">
        <f t="shared" si="7"/>
        <v>135431.87991000002</v>
      </c>
    </row>
    <row r="34" spans="2:10" x14ac:dyDescent="0.2">
      <c r="B34" s="26"/>
      <c r="C34" s="27"/>
      <c r="D34" s="31" t="s">
        <v>30</v>
      </c>
      <c r="E34" s="33">
        <v>0</v>
      </c>
      <c r="F34" s="33">
        <v>0</v>
      </c>
      <c r="G34" s="32">
        <f>E34+F34</f>
        <v>0</v>
      </c>
      <c r="H34" s="32">
        <v>0</v>
      </c>
      <c r="I34" s="33">
        <v>0</v>
      </c>
      <c r="J34" s="32">
        <f t="shared" ref="J34" si="8">+G34-H34</f>
        <v>0</v>
      </c>
    </row>
    <row r="35" spans="2:10" x14ac:dyDescent="0.2">
      <c r="B35" s="26"/>
      <c r="C35" s="27"/>
      <c r="D35" s="31" t="s">
        <v>31</v>
      </c>
      <c r="E35" s="32">
        <v>192768.43444000001</v>
      </c>
      <c r="F35" s="32">
        <v>-956.90640000000076</v>
      </c>
      <c r="G35" s="32">
        <f>E35+F35</f>
        <v>191811.52804</v>
      </c>
      <c r="H35" s="32">
        <v>56379.648130000001</v>
      </c>
      <c r="I35" s="32">
        <v>56379.648130000001</v>
      </c>
      <c r="J35" s="32">
        <f>+G35-H35</f>
        <v>135431.87991000002</v>
      </c>
    </row>
    <row r="36" spans="2:10" x14ac:dyDescent="0.2">
      <c r="B36" s="26"/>
      <c r="C36" s="27"/>
      <c r="D36" s="31"/>
      <c r="E36" s="33"/>
      <c r="F36" s="33"/>
      <c r="G36" s="33"/>
      <c r="H36" s="33"/>
      <c r="I36" s="33"/>
      <c r="J36" s="33"/>
    </row>
    <row r="37" spans="2:10" x14ac:dyDescent="0.2">
      <c r="B37" s="26"/>
      <c r="C37" s="27" t="s">
        <v>32</v>
      </c>
      <c r="D37" s="28"/>
      <c r="E37" s="30">
        <f>SUM(E38:E41)</f>
        <v>12473.467000000001</v>
      </c>
      <c r="F37" s="30">
        <f t="shared" ref="F37:J37" si="9">SUM(F38:F41)</f>
        <v>-623.67335000000003</v>
      </c>
      <c r="G37" s="30">
        <f t="shared" si="9"/>
        <v>11849.79365</v>
      </c>
      <c r="H37" s="30">
        <f>SUM(H38:H41)</f>
        <v>4265.5223499999993</v>
      </c>
      <c r="I37" s="30">
        <f t="shared" si="9"/>
        <v>2874.4972799999996</v>
      </c>
      <c r="J37" s="30">
        <f t="shared" si="9"/>
        <v>7584.2713000000003</v>
      </c>
    </row>
    <row r="38" spans="2:10" x14ac:dyDescent="0.2">
      <c r="B38" s="26"/>
      <c r="C38" s="27"/>
      <c r="D38" s="31" t="s">
        <v>33</v>
      </c>
      <c r="E38" s="33">
        <v>0</v>
      </c>
      <c r="F38" s="33">
        <v>0</v>
      </c>
      <c r="G38" s="32">
        <f t="shared" ref="G38:G41" si="10">+E38+F38</f>
        <v>0</v>
      </c>
      <c r="H38" s="32">
        <v>0</v>
      </c>
      <c r="I38" s="33">
        <v>0</v>
      </c>
      <c r="J38" s="32">
        <f t="shared" ref="J38:J41" si="11">+G38-H38</f>
        <v>0</v>
      </c>
    </row>
    <row r="39" spans="2:10" x14ac:dyDescent="0.2">
      <c r="B39" s="26"/>
      <c r="C39" s="27"/>
      <c r="D39" s="31" t="s">
        <v>34</v>
      </c>
      <c r="E39" s="32">
        <v>12473.467000000001</v>
      </c>
      <c r="F39" s="32">
        <v>-623.67335000000003</v>
      </c>
      <c r="G39" s="32">
        <f>E39+F39</f>
        <v>11849.79365</v>
      </c>
      <c r="H39" s="32">
        <v>4265.5223499999993</v>
      </c>
      <c r="I39" s="32">
        <v>2874.4972799999996</v>
      </c>
      <c r="J39" s="32">
        <f>+G39-H39</f>
        <v>7584.2713000000003</v>
      </c>
    </row>
    <row r="40" spans="2:10" x14ac:dyDescent="0.2">
      <c r="B40" s="26"/>
      <c r="C40" s="27"/>
      <c r="D40" s="31" t="s">
        <v>35</v>
      </c>
      <c r="E40" s="33">
        <v>0</v>
      </c>
      <c r="F40" s="33">
        <v>0</v>
      </c>
      <c r="G40" s="32">
        <f t="shared" si="10"/>
        <v>0</v>
      </c>
      <c r="H40" s="33">
        <v>0</v>
      </c>
      <c r="I40" s="33">
        <v>0</v>
      </c>
      <c r="J40" s="32">
        <f t="shared" si="11"/>
        <v>0</v>
      </c>
    </row>
    <row r="41" spans="2:10" x14ac:dyDescent="0.2">
      <c r="B41" s="26"/>
      <c r="C41" s="27"/>
      <c r="D41" s="31" t="s">
        <v>36</v>
      </c>
      <c r="E41" s="33">
        <v>0</v>
      </c>
      <c r="F41" s="33">
        <v>0</v>
      </c>
      <c r="G41" s="32">
        <f t="shared" si="10"/>
        <v>0</v>
      </c>
      <c r="H41" s="33">
        <v>0</v>
      </c>
      <c r="I41" s="33">
        <v>0</v>
      </c>
      <c r="J41" s="32">
        <f t="shared" si="11"/>
        <v>0</v>
      </c>
    </row>
    <row r="42" spans="2:10" x14ac:dyDescent="0.2">
      <c r="B42" s="26"/>
      <c r="C42" s="27"/>
      <c r="D42" s="31"/>
      <c r="E42" s="33"/>
      <c r="F42" s="33"/>
      <c r="G42" s="33"/>
      <c r="H42" s="33"/>
      <c r="I42" s="33"/>
      <c r="J42" s="33"/>
    </row>
    <row r="43" spans="2:10" ht="15" customHeight="1" x14ac:dyDescent="0.2">
      <c r="B43" s="26"/>
      <c r="C43" s="27" t="s">
        <v>37</v>
      </c>
      <c r="D43" s="28"/>
      <c r="E43" s="30">
        <f>+E44</f>
        <v>23527277.857000001</v>
      </c>
      <c r="F43" s="30">
        <f t="shared" ref="F43:J43" si="12">+F44</f>
        <v>0</v>
      </c>
      <c r="G43" s="30">
        <f t="shared" si="12"/>
        <v>23527277.857000001</v>
      </c>
      <c r="H43" s="30">
        <f>+H44</f>
        <v>18935203.679360002</v>
      </c>
      <c r="I43" s="30">
        <f t="shared" si="12"/>
        <v>18901812.432009999</v>
      </c>
      <c r="J43" s="30">
        <f t="shared" si="12"/>
        <v>4592074.1776399985</v>
      </c>
    </row>
    <row r="44" spans="2:10" x14ac:dyDescent="0.2">
      <c r="B44" s="26"/>
      <c r="C44" s="27"/>
      <c r="D44" s="31" t="s">
        <v>38</v>
      </c>
      <c r="E44" s="32">
        <v>23527277.857000001</v>
      </c>
      <c r="F44" s="32">
        <v>0</v>
      </c>
      <c r="G44" s="32">
        <f>E44+F44</f>
        <v>23527277.857000001</v>
      </c>
      <c r="H44" s="32">
        <v>18935203.679360002</v>
      </c>
      <c r="I44" s="32">
        <v>18901812.432009999</v>
      </c>
      <c r="J44" s="32">
        <f>+G44-H44</f>
        <v>4592074.1776399985</v>
      </c>
    </row>
    <row r="45" spans="2:10" x14ac:dyDescent="0.2">
      <c r="B45" s="26"/>
      <c r="C45" s="27"/>
      <c r="D45" s="28"/>
      <c r="E45" s="33"/>
      <c r="F45" s="33"/>
      <c r="G45" s="33"/>
      <c r="H45" s="33"/>
      <c r="I45" s="33"/>
      <c r="J45" s="30"/>
    </row>
    <row r="46" spans="2:10" x14ac:dyDescent="0.2">
      <c r="B46" s="26" t="s">
        <v>39</v>
      </c>
      <c r="C46" s="27"/>
      <c r="D46" s="28"/>
      <c r="E46" s="34">
        <v>35115336.001999997</v>
      </c>
      <c r="F46" s="34">
        <v>0</v>
      </c>
      <c r="G46" s="32">
        <f>E46+F46</f>
        <v>35115336.001999997</v>
      </c>
      <c r="H46" s="32">
        <v>29682788.737799998</v>
      </c>
      <c r="I46" s="32">
        <v>29682788.737799998</v>
      </c>
      <c r="J46" s="32">
        <f>+G46-H46</f>
        <v>5432547.2641999982</v>
      </c>
    </row>
    <row r="47" spans="2:10" x14ac:dyDescent="0.2">
      <c r="B47" s="26"/>
      <c r="C47" s="27"/>
      <c r="D47" s="28"/>
      <c r="E47" s="34"/>
      <c r="F47" s="34"/>
      <c r="G47" s="34"/>
      <c r="H47" s="34"/>
      <c r="I47" s="34"/>
      <c r="J47" s="34"/>
    </row>
    <row r="48" spans="2:10" x14ac:dyDescent="0.2">
      <c r="B48" s="26" t="s">
        <v>40</v>
      </c>
      <c r="C48" s="27"/>
      <c r="D48" s="28"/>
      <c r="E48" s="34">
        <v>5776982.5659999996</v>
      </c>
      <c r="F48" s="34">
        <v>0</v>
      </c>
      <c r="G48" s="32">
        <f>E48+F48</f>
        <v>5776982.5659999996</v>
      </c>
      <c r="H48" s="32">
        <v>5669005.0065900004</v>
      </c>
      <c r="I48" s="32">
        <v>5669005.0065900004</v>
      </c>
      <c r="J48" s="32">
        <f>+G48-H48</f>
        <v>107977.55940999929</v>
      </c>
    </row>
    <row r="49" spans="2:10" x14ac:dyDescent="0.2">
      <c r="B49" s="26"/>
      <c r="C49" s="27"/>
      <c r="D49" s="28"/>
      <c r="E49" s="30"/>
      <c r="F49" s="30"/>
      <c r="G49" s="30"/>
      <c r="H49" s="30"/>
      <c r="I49" s="30"/>
      <c r="J49" s="30"/>
    </row>
    <row r="50" spans="2:10" x14ac:dyDescent="0.2">
      <c r="B50" s="26" t="s">
        <v>41</v>
      </c>
      <c r="C50" s="27"/>
      <c r="D50" s="28"/>
      <c r="E50" s="34">
        <v>6709482.3329999996</v>
      </c>
      <c r="F50" s="34">
        <v>0</v>
      </c>
      <c r="G50" s="32">
        <f>E50+F50</f>
        <v>6709482.3329999996</v>
      </c>
      <c r="H50" s="32">
        <v>6220128.49792</v>
      </c>
      <c r="I50" s="32">
        <v>6220128.49792</v>
      </c>
      <c r="J50" s="34">
        <f>+G50-H50</f>
        <v>489353.83507999964</v>
      </c>
    </row>
    <row r="51" spans="2:10" x14ac:dyDescent="0.2">
      <c r="B51" s="35"/>
      <c r="C51" s="36"/>
      <c r="D51" s="37"/>
      <c r="E51" s="38"/>
      <c r="F51" s="38"/>
      <c r="G51" s="38"/>
      <c r="H51" s="38"/>
      <c r="I51" s="38"/>
      <c r="J51" s="38"/>
    </row>
    <row r="52" spans="2:10" x14ac:dyDescent="0.2">
      <c r="B52" s="39"/>
      <c r="C52" s="40"/>
      <c r="D52" s="41" t="s">
        <v>43</v>
      </c>
      <c r="E52" s="42">
        <f>+E14+E18+E28+E33+E37+E43+E46+E48+E50</f>
        <v>310593392.62097996</v>
      </c>
      <c r="F52" s="42">
        <f t="shared" ref="F52:J52" si="13">+F14+F18+F28+F33+F37+F43+F46+F48+F50</f>
        <v>3861395.6402599998</v>
      </c>
      <c r="G52" s="42">
        <f>+G14+G18+G28+G33+G37+G43+G46+G48+G50</f>
        <v>314454788.26123995</v>
      </c>
      <c r="H52" s="42">
        <f>+H14+H18+H28+H33+H37+H43+H46+H48+H50</f>
        <v>233629335.50810003</v>
      </c>
      <c r="I52" s="42">
        <f t="shared" si="13"/>
        <v>232743566.08128002</v>
      </c>
      <c r="J52" s="42">
        <f t="shared" si="13"/>
        <v>80825452.753140002</v>
      </c>
    </row>
    <row r="53" spans="2:10" x14ac:dyDescent="0.2">
      <c r="H53" s="5"/>
    </row>
    <row r="54" spans="2:10" x14ac:dyDescent="0.2">
      <c r="E54" s="43"/>
      <c r="F54" s="43"/>
      <c r="G54" s="43"/>
      <c r="H54" s="44"/>
      <c r="I54" s="43"/>
      <c r="J54" s="43"/>
    </row>
    <row r="55" spans="2:10" x14ac:dyDescent="0.2">
      <c r="E55" s="43"/>
      <c r="F55" s="43"/>
      <c r="G55" s="43"/>
      <c r="H55" s="44"/>
      <c r="I55" s="44"/>
      <c r="J55" s="43"/>
    </row>
    <row r="56" spans="2:10" x14ac:dyDescent="0.2">
      <c r="E56" s="45"/>
      <c r="F56" s="45"/>
      <c r="G56" s="45"/>
      <c r="H56" s="45"/>
      <c r="I56" s="45"/>
      <c r="J56" s="45"/>
    </row>
    <row r="57" spans="2:10" x14ac:dyDescent="0.2">
      <c r="F57" s="45"/>
      <c r="H57" s="45"/>
    </row>
    <row r="58" spans="2:10" x14ac:dyDescent="0.2">
      <c r="I58" s="45"/>
    </row>
    <row r="63" spans="2:10" x14ac:dyDescent="0.2">
      <c r="H63" s="43"/>
    </row>
    <row r="64" spans="2:10" x14ac:dyDescent="0.2">
      <c r="H64" s="45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39370078740157483" bottom="0.39370078740157483" header="0.47244094488188981" footer="0.43307086614173229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2023-10-19T17:50:01Z</cp:lastPrinted>
  <dcterms:created xsi:type="dcterms:W3CDTF">2015-06-03T18:26:07Z</dcterms:created>
  <dcterms:modified xsi:type="dcterms:W3CDTF">2023-10-19T17:50:08Z</dcterms:modified>
</cp:coreProperties>
</file>