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92867A4A-0850-4C76-BB70-95ABFB86AA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I15" i="1" l="1"/>
  <c r="H15" i="1"/>
  <c r="I26" i="1"/>
  <c r="H26" i="1"/>
  <c r="G50" i="1" l="1"/>
  <c r="J50" i="1" s="1"/>
  <c r="G48" i="1"/>
  <c r="G46" i="1"/>
  <c r="J46" i="1" s="1"/>
  <c r="G44" i="1"/>
  <c r="J44" i="1" s="1"/>
  <c r="G41" i="1"/>
  <c r="J41" i="1" s="1"/>
  <c r="G40" i="1"/>
  <c r="J40" i="1" s="1"/>
  <c r="G39" i="1"/>
  <c r="J39" i="1" s="1"/>
  <c r="G38" i="1"/>
  <c r="J38" i="1" s="1"/>
  <c r="G35" i="1"/>
  <c r="J35" i="1" s="1"/>
  <c r="G34" i="1"/>
  <c r="J34" i="1" s="1"/>
  <c r="G31" i="1"/>
  <c r="J31" i="1" s="1"/>
  <c r="G30" i="1"/>
  <c r="J30" i="1" s="1"/>
  <c r="G29" i="1"/>
  <c r="J29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6" i="1"/>
  <c r="J16" i="1" s="1"/>
  <c r="G15" i="1"/>
  <c r="J15" i="1" s="1"/>
  <c r="H48" i="1" l="1"/>
  <c r="J48" i="1" s="1"/>
  <c r="I48" i="1" l="1"/>
  <c r="H43" i="1"/>
  <c r="H37" i="1"/>
  <c r="H33" i="1"/>
  <c r="H28" i="1"/>
  <c r="H18" i="1"/>
  <c r="H14" i="1"/>
  <c r="G18" i="1" l="1"/>
  <c r="J18" i="1"/>
  <c r="J28" i="1"/>
  <c r="G28" i="1"/>
  <c r="J43" i="1"/>
  <c r="I43" i="1"/>
  <c r="G43" i="1"/>
  <c r="F43" i="1"/>
  <c r="J37" i="1"/>
  <c r="I37" i="1"/>
  <c r="G37" i="1"/>
  <c r="F37" i="1"/>
  <c r="J33" i="1"/>
  <c r="I33" i="1"/>
  <c r="G33" i="1"/>
  <c r="F33" i="1"/>
  <c r="I28" i="1"/>
  <c r="F28" i="1"/>
  <c r="I18" i="1"/>
  <c r="F18" i="1"/>
  <c r="I14" i="1"/>
  <c r="F14" i="1"/>
  <c r="G14" i="1" l="1"/>
  <c r="J14" i="1" s="1"/>
  <c r="J52" i="1" s="1"/>
  <c r="H52" i="1"/>
  <c r="F52" i="1"/>
  <c r="I52" i="1"/>
  <c r="G52" i="1"/>
  <c r="E52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<sst xmlns="http://schemas.openxmlformats.org/spreadsheetml/2006/main" count="47" uniqueCount="47">
  <si>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</si>
  <si>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</si>
  <si>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</si>
  <si>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</si>
  <si>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</si>
  <si>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</si>
  <si>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</si>
  <si>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</si>
  <si>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</si>
  <si>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</si>
  <si>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</si>
  <si>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</si>
  <si>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</si>
  <si>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</si>
  <si>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</si>
  <si>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</si>
  <si>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</si>
  <si>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</si>
  <si>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</si>
  <si>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</si>
  <si>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</si>
  <si>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</si>
  <si>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</si>
  <si>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</si>
  <si>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</si>
  <si>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</si>
  <si>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</si>
  <si>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</si>
  <si>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</si>
  <si>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</si>
  <si>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</si>
  <si>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</si>
  <si>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</si>
  <si>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</si>
  <si>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</si>
  <si>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</si>
  <si>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</si>
  <si>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</si>
  <si>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</si>
  <si>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</si>
  <si>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</si>
  <si>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</si>
  <si>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</si>
  <si>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</si>
  <si>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Cifras Preliminares</t>
  </si>
  <si>
    <t>Sector Central del Poder Ejecutivo del Gobierno del Estado de México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</si>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</sst>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4"/>
  <sheetViews>
    <sheetView tabSelected="1" zoomScaleNormal="100" workbookViewId="0">
      <selection activeCell="H53" sqref="H53"/>
    </sheetView>
  </sheetViews>
  <sheetFormatPr baseColWidth="10" defaultColWidth="11.42578125" defaultRowHeight="11.2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15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>
      <c r="B2" s="33" t="s">
        <v>45</v>
      </c>
      <c r="C2" s="34"/>
      <c r="D2" s="34"/>
      <c r="E2" s="34"/>
      <c r="F2" s="34"/>
      <c r="G2" s="34"/>
      <c r="H2" s="34"/>
      <c r="I2" s="34"/>
      <c r="J2" s="35"/>
    </row>
    <row r="3" spans="2:20">
      <c r="B3" s="44" t="s">
        <v>0</v>
      </c>
      <c r="C3" s="45"/>
      <c r="D3" s="45"/>
      <c r="E3" s="45"/>
      <c r="F3" s="45"/>
      <c r="G3" s="45"/>
      <c r="H3" s="45"/>
      <c r="I3" s="45"/>
      <c r="J3" s="46"/>
    </row>
    <row r="4" spans="2:20">
      <c r="B4" s="36" t="s">
        <v>12</v>
      </c>
      <c r="C4" s="37"/>
      <c r="D4" s="37"/>
      <c r="E4" s="37"/>
      <c r="F4" s="37"/>
      <c r="G4" s="37"/>
      <c r="H4" s="37"/>
      <c r="I4" s="37"/>
      <c r="J4" s="38"/>
    </row>
    <row r="5" spans="2:20">
      <c r="B5" s="36" t="s">
        <v>46</v>
      </c>
      <c r="C5" s="37"/>
      <c r="D5" s="37"/>
      <c r="E5" s="37"/>
      <c r="F5" s="37"/>
      <c r="G5" s="37"/>
      <c r="H5" s="37"/>
      <c r="I5" s="37"/>
      <c r="J5" s="38"/>
    </row>
    <row r="6" spans="2:20">
      <c r="B6" s="36" t="s">
        <v>44</v>
      </c>
      <c r="C6" s="37"/>
      <c r="D6" s="37"/>
      <c r="E6" s="37"/>
      <c r="F6" s="37"/>
      <c r="G6" s="37"/>
      <c r="H6" s="37"/>
      <c r="I6" s="37"/>
      <c r="J6" s="38"/>
    </row>
    <row r="7" spans="2:20">
      <c r="B7" s="30" t="s">
        <v>1</v>
      </c>
      <c r="C7" s="31"/>
      <c r="D7" s="31"/>
      <c r="E7" s="31"/>
      <c r="F7" s="31"/>
      <c r="G7" s="31"/>
      <c r="H7" s="31"/>
      <c r="I7" s="31"/>
      <c r="J7" s="32"/>
    </row>
    <row r="8" spans="2:20">
      <c r="B8" s="1"/>
      <c r="C8" s="1"/>
      <c r="D8" s="1"/>
      <c r="E8" s="1"/>
      <c r="F8" s="1"/>
      <c r="G8" s="1"/>
      <c r="H8" s="1"/>
      <c r="I8" s="1"/>
      <c r="J8" s="1"/>
    </row>
    <row r="9" spans="2:20">
      <c r="B9" s="33" t="s">
        <v>2</v>
      </c>
      <c r="C9" s="34"/>
      <c r="D9" s="35"/>
      <c r="E9" s="39" t="s">
        <v>3</v>
      </c>
      <c r="F9" s="40"/>
      <c r="G9" s="40"/>
      <c r="H9" s="40"/>
      <c r="I9" s="41"/>
      <c r="J9" s="42" t="s">
        <v>4</v>
      </c>
    </row>
    <row r="10" spans="2:20" ht="22.5">
      <c r="B10" s="36"/>
      <c r="C10" s="37"/>
      <c r="D10" s="38"/>
      <c r="E10" s="3" t="s">
        <v>5</v>
      </c>
      <c r="F10" s="4" t="s">
        <v>6</v>
      </c>
      <c r="G10" s="3" t="s">
        <v>7</v>
      </c>
      <c r="H10" s="3" t="s">
        <v>8</v>
      </c>
      <c r="I10" s="3" t="s">
        <v>9</v>
      </c>
      <c r="J10" s="43"/>
    </row>
    <row r="11" spans="2:20">
      <c r="B11" s="30"/>
      <c r="C11" s="31"/>
      <c r="D11" s="32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5" t="s">
        <v>11</v>
      </c>
    </row>
    <row r="12" spans="2:20">
      <c r="B12" s="6"/>
      <c r="C12" s="7"/>
      <c r="D12" s="8"/>
      <c r="E12" s="9"/>
      <c r="F12" s="9"/>
      <c r="G12" s="9"/>
      <c r="H12" s="9"/>
      <c r="I12" s="9"/>
      <c r="J12" s="9"/>
    </row>
    <row r="13" spans="2:20">
      <c r="B13" s="10" t="s">
        <v>13</v>
      </c>
      <c r="C13" s="11"/>
      <c r="D13" s="12"/>
      <c r="E13" s="13"/>
      <c r="F13" s="14"/>
      <c r="G13" s="14"/>
      <c r="H13" s="14"/>
      <c r="I13" s="14"/>
      <c r="J13" s="14"/>
      <c r="M13" s="15"/>
      <c r="N13" s="15"/>
      <c r="O13" s="15"/>
      <c r="P13" s="15"/>
      <c r="Q13" s="15"/>
      <c r="R13" s="15"/>
      <c r="S13" s="15"/>
      <c r="T13" s="15"/>
    </row>
    <row r="14" spans="2:20">
      <c r="B14" s="10"/>
      <c r="C14" s="11" t="s">
        <v>14</v>
      </c>
      <c r="D14" s="12"/>
      <c r="E14" s="14">
        <v>119164891.35224999</v>
      </c>
      <c r="F14" s="14">
        <f t="shared" ref="F14:I14" si="0">SUM(F15:F16)</f>
        <v>238730.61494</v>
      </c>
      <c r="G14" s="14">
        <f>+E14+F14</f>
        <v>119403621.96719</v>
      </c>
      <c r="H14" s="14">
        <f>SUM(H15:H16)</f>
        <v>123951606.92805</v>
      </c>
      <c r="I14" s="14">
        <f t="shared" si="0"/>
        <v>122860774.01145999</v>
      </c>
      <c r="J14" s="14">
        <f>+G14-H14</f>
        <v>-4547984.9608599991</v>
      </c>
    </row>
    <row r="15" spans="2:20">
      <c r="B15" s="10"/>
      <c r="C15" s="11"/>
      <c r="D15" s="16" t="s">
        <v>15</v>
      </c>
      <c r="E15" s="28">
        <v>119164891.35224999</v>
      </c>
      <c r="F15" s="28">
        <v>238730.61494</v>
      </c>
      <c r="G15" s="28">
        <f>+E15+F15</f>
        <v>119403621.96719</v>
      </c>
      <c r="H15" s="28">
        <f>134317154.62805-5365547.7-5000000</f>
        <v>123951606.92805</v>
      </c>
      <c r="I15" s="28">
        <f>133195608.25146-5365547.7-5000000+30713.46</f>
        <v>122860774.01145999</v>
      </c>
      <c r="J15" s="28">
        <f>+G15-H15</f>
        <v>-4547984.9608599991</v>
      </c>
    </row>
    <row r="16" spans="2:20">
      <c r="B16" s="10"/>
      <c r="C16" s="11"/>
      <c r="D16" s="16" t="s">
        <v>16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>
      <c r="B17" s="10"/>
      <c r="C17" s="11"/>
      <c r="D17" s="16"/>
      <c r="E17" s="17"/>
      <c r="F17" s="17"/>
      <c r="G17" s="17"/>
      <c r="H17" s="17"/>
      <c r="I17" s="17"/>
      <c r="J17" s="17"/>
    </row>
    <row r="18" spans="2:20">
      <c r="B18" s="10"/>
      <c r="C18" s="11" t="s">
        <v>17</v>
      </c>
      <c r="D18" s="12"/>
      <c r="E18" s="14">
        <v>75739205.827700004</v>
      </c>
      <c r="F18" s="14">
        <f t="shared" ref="F18:I18" si="1">SUM(F19:F26)</f>
        <v>-1762253.1514299999</v>
      </c>
      <c r="G18" s="14">
        <f>SUM(G19:G26)</f>
        <v>73976952.676269993</v>
      </c>
      <c r="H18" s="14">
        <f>SUM(H19:H26)</f>
        <v>68914431.049989998</v>
      </c>
      <c r="I18" s="14">
        <f t="shared" si="1"/>
        <v>64485455.683750004</v>
      </c>
      <c r="J18" s="14">
        <f>SUM(J19:J26)</f>
        <v>5062521.6262800032</v>
      </c>
    </row>
    <row r="19" spans="2:20">
      <c r="B19" s="10"/>
      <c r="C19" s="11"/>
      <c r="D19" s="16" t="s">
        <v>18</v>
      </c>
      <c r="E19" s="28">
        <v>52389038.80765</v>
      </c>
      <c r="F19" s="28">
        <v>-1070911.6076799999</v>
      </c>
      <c r="G19" s="28">
        <f t="shared" ref="G19:G26" si="2">+E19+F19</f>
        <v>51318127.199969999</v>
      </c>
      <c r="H19" s="28">
        <v>44276836.832429998</v>
      </c>
      <c r="I19" s="28">
        <v>41266205.685690001</v>
      </c>
      <c r="J19" s="28">
        <f t="shared" ref="J19:J26" si="3">+G19-H19</f>
        <v>7041290.3675400019</v>
      </c>
    </row>
    <row r="20" spans="2:20">
      <c r="B20" s="10"/>
      <c r="C20" s="11"/>
      <c r="D20" s="16" t="s">
        <v>42</v>
      </c>
      <c r="E20" s="28">
        <v>0</v>
      </c>
      <c r="F20" s="28">
        <v>0</v>
      </c>
      <c r="G20" s="28">
        <f t="shared" si="2"/>
        <v>0</v>
      </c>
      <c r="H20" s="28">
        <v>0</v>
      </c>
      <c r="I20" s="28">
        <v>0</v>
      </c>
      <c r="J20" s="28">
        <f t="shared" si="3"/>
        <v>0</v>
      </c>
    </row>
    <row r="21" spans="2:20">
      <c r="B21" s="10"/>
      <c r="C21" s="11"/>
      <c r="D21" s="16" t="s">
        <v>19</v>
      </c>
      <c r="E21" s="28">
        <v>3872805.78467</v>
      </c>
      <c r="F21" s="28">
        <v>-22188.361939999999</v>
      </c>
      <c r="G21" s="28">
        <f t="shared" si="2"/>
        <v>3850617.4227299998</v>
      </c>
      <c r="H21" s="28">
        <v>6607432.8772999998</v>
      </c>
      <c r="I21" s="28">
        <v>6122342.4652800001</v>
      </c>
      <c r="J21" s="28">
        <f t="shared" si="3"/>
        <v>-2756815.4545700001</v>
      </c>
    </row>
    <row r="22" spans="2:20">
      <c r="B22" s="10"/>
      <c r="C22" s="11"/>
      <c r="D22" s="16" t="s">
        <v>20</v>
      </c>
      <c r="E22" s="28">
        <v>5314509.9787499998</v>
      </c>
      <c r="F22" s="28">
        <v>88209.673500000004</v>
      </c>
      <c r="G22" s="28">
        <f t="shared" si="2"/>
        <v>5402719.6522499993</v>
      </c>
      <c r="H22" s="28">
        <v>3826139.2564099999</v>
      </c>
      <c r="I22" s="28">
        <v>3498119.5769199999</v>
      </c>
      <c r="J22" s="28">
        <f t="shared" si="3"/>
        <v>1576580.3958399994</v>
      </c>
    </row>
    <row r="23" spans="2:20">
      <c r="B23" s="10"/>
      <c r="C23" s="11"/>
      <c r="D23" s="16" t="s">
        <v>21</v>
      </c>
      <c r="E23" s="28">
        <v>1847682.23125</v>
      </c>
      <c r="F23" s="28">
        <v>-219730.25709</v>
      </c>
      <c r="G23" s="28">
        <f t="shared" si="2"/>
        <v>1627951.97416</v>
      </c>
      <c r="H23" s="28">
        <v>1555470.0689999999</v>
      </c>
      <c r="I23" s="28">
        <v>1480339.8803800002</v>
      </c>
      <c r="J23" s="28">
        <f t="shared" si="3"/>
        <v>72481.905160000082</v>
      </c>
      <c r="M23" s="15"/>
      <c r="N23" s="15"/>
      <c r="O23" s="15"/>
      <c r="P23" s="15"/>
      <c r="Q23" s="15"/>
      <c r="R23" s="15"/>
      <c r="S23" s="15"/>
    </row>
    <row r="24" spans="2:20">
      <c r="B24" s="10"/>
      <c r="C24" s="11"/>
      <c r="D24" s="16" t="s">
        <v>22</v>
      </c>
      <c r="E24" s="28">
        <v>0</v>
      </c>
      <c r="F24" s="28">
        <v>0</v>
      </c>
      <c r="G24" s="28">
        <f t="shared" si="2"/>
        <v>0</v>
      </c>
      <c r="H24" s="28">
        <v>0</v>
      </c>
      <c r="I24" s="28">
        <v>0</v>
      </c>
      <c r="J24" s="28">
        <f t="shared" si="3"/>
        <v>0</v>
      </c>
    </row>
    <row r="25" spans="2:20">
      <c r="B25" s="10"/>
      <c r="C25" s="11"/>
      <c r="D25" s="16" t="s">
        <v>23</v>
      </c>
      <c r="E25" s="28">
        <v>1737972.43747</v>
      </c>
      <c r="F25" s="28">
        <v>-479.35252000000003</v>
      </c>
      <c r="G25" s="28">
        <f t="shared" si="2"/>
        <v>1737493.08495</v>
      </c>
      <c r="H25" s="28">
        <v>1593355.9889799999</v>
      </c>
      <c r="I25" s="28">
        <v>1593355.9889799999</v>
      </c>
      <c r="J25" s="28">
        <f t="shared" si="3"/>
        <v>144137.09597000014</v>
      </c>
    </row>
    <row r="26" spans="2:20">
      <c r="B26" s="10"/>
      <c r="C26" s="11"/>
      <c r="D26" s="16" t="s">
        <v>24</v>
      </c>
      <c r="E26" s="28">
        <v>10577196.58791</v>
      </c>
      <c r="F26" s="28">
        <v>-537153.24570000009</v>
      </c>
      <c r="G26" s="28">
        <f t="shared" si="2"/>
        <v>10040043.34221</v>
      </c>
      <c r="H26" s="28">
        <f>6055196.02587+5000000</f>
        <v>11055196.025869999</v>
      </c>
      <c r="I26" s="28">
        <f>5525092.0865+5000000</f>
        <v>10525092.0865</v>
      </c>
      <c r="J26" s="28">
        <f t="shared" si="3"/>
        <v>-1015152.6836599987</v>
      </c>
    </row>
    <row r="27" spans="2:20">
      <c r="B27" s="10"/>
      <c r="C27" s="11"/>
      <c r="D27" s="16"/>
      <c r="E27" s="17"/>
      <c r="F27" s="17"/>
      <c r="G27" s="17"/>
      <c r="H27" s="17"/>
      <c r="I27" s="17"/>
      <c r="J27" s="17"/>
    </row>
    <row r="28" spans="2:20">
      <c r="B28" s="10"/>
      <c r="C28" s="11" t="s">
        <v>25</v>
      </c>
      <c r="D28" s="12"/>
      <c r="E28" s="14">
        <v>5242988.2428700002</v>
      </c>
      <c r="F28" s="14">
        <f t="shared" ref="F28:J28" si="4">SUM(F29:F31)</f>
        <v>-394001.65408999991</v>
      </c>
      <c r="G28" s="14">
        <f t="shared" si="4"/>
        <v>4848986.5887799999</v>
      </c>
      <c r="H28" s="14">
        <f>SUM(H29:H31)</f>
        <v>4359523.1218499998</v>
      </c>
      <c r="I28" s="14">
        <f t="shared" si="4"/>
        <v>3670027.4697000002</v>
      </c>
      <c r="J28" s="14">
        <f t="shared" si="4"/>
        <v>489463.46693000011</v>
      </c>
    </row>
    <row r="29" spans="2:20">
      <c r="B29" s="10"/>
      <c r="C29" s="11"/>
      <c r="D29" s="16" t="s">
        <v>26</v>
      </c>
      <c r="E29" s="28">
        <v>4331789.53687</v>
      </c>
      <c r="F29" s="28">
        <v>-382224.87654999993</v>
      </c>
      <c r="G29" s="28">
        <f t="shared" ref="G29:G31" si="5">+E29+F29</f>
        <v>3949564.6603199998</v>
      </c>
      <c r="H29" s="28">
        <v>3601983.4369699997</v>
      </c>
      <c r="I29" s="28">
        <v>2925208.415</v>
      </c>
      <c r="J29" s="28">
        <f t="shared" ref="J29:J31" si="6">+G29-H29</f>
        <v>347581.2233500001</v>
      </c>
    </row>
    <row r="30" spans="2:20">
      <c r="B30" s="10"/>
      <c r="C30" s="11"/>
      <c r="D30" s="16" t="s">
        <v>27</v>
      </c>
      <c r="E30" s="28">
        <v>911198.70600000001</v>
      </c>
      <c r="F30" s="28">
        <v>-11776.777539999999</v>
      </c>
      <c r="G30" s="28">
        <f t="shared" si="5"/>
        <v>899421.92845999997</v>
      </c>
      <c r="H30" s="28">
        <v>757539.68487999996</v>
      </c>
      <c r="I30" s="28">
        <v>744819.0547000001</v>
      </c>
      <c r="J30" s="28">
        <f t="shared" si="6"/>
        <v>141882.24358000001</v>
      </c>
    </row>
    <row r="31" spans="2:20">
      <c r="B31" s="10"/>
      <c r="C31" s="11"/>
      <c r="D31" s="16" t="s">
        <v>28</v>
      </c>
      <c r="E31" s="28">
        <v>0</v>
      </c>
      <c r="F31" s="28">
        <v>0</v>
      </c>
      <c r="G31" s="28">
        <f t="shared" si="5"/>
        <v>0</v>
      </c>
      <c r="H31" s="28">
        <v>0</v>
      </c>
      <c r="I31" s="28">
        <v>0</v>
      </c>
      <c r="J31" s="28">
        <f t="shared" si="6"/>
        <v>0</v>
      </c>
    </row>
    <row r="32" spans="2:20">
      <c r="B32" s="10"/>
      <c r="C32" s="11"/>
      <c r="D32" s="16"/>
      <c r="E32" s="17"/>
      <c r="F32" s="17"/>
      <c r="G32" s="17"/>
      <c r="H32" s="17"/>
      <c r="I32" s="17"/>
      <c r="J32" s="17"/>
      <c r="M32" s="15"/>
      <c r="N32" s="15"/>
      <c r="O32" s="15"/>
      <c r="P32" s="15"/>
      <c r="Q32" s="15"/>
      <c r="R32" s="15"/>
      <c r="S32" s="15"/>
      <c r="T32" s="15"/>
    </row>
    <row r="33" spans="2:10">
      <c r="B33" s="10"/>
      <c r="C33" s="11" t="s">
        <v>29</v>
      </c>
      <c r="D33" s="12"/>
      <c r="E33" s="14">
        <v>154292.74518</v>
      </c>
      <c r="F33" s="14">
        <f t="shared" ref="F33:J33" si="7">SUM(F34:F35)</f>
        <v>-4297.31106</v>
      </c>
      <c r="G33" s="14">
        <f t="shared" si="7"/>
        <v>149995.43411999999</v>
      </c>
      <c r="H33" s="14">
        <f>SUM(H34:H35)</f>
        <v>32756.977879999999</v>
      </c>
      <c r="I33" s="14">
        <f t="shared" si="7"/>
        <v>1772.5262</v>
      </c>
      <c r="J33" s="14">
        <f t="shared" si="7"/>
        <v>117238.45624</v>
      </c>
    </row>
    <row r="34" spans="2:10">
      <c r="B34" s="10"/>
      <c r="C34" s="11"/>
      <c r="D34" s="16" t="s">
        <v>30</v>
      </c>
      <c r="E34" s="17">
        <v>0</v>
      </c>
      <c r="F34" s="17">
        <v>0</v>
      </c>
      <c r="G34" s="28">
        <f t="shared" ref="G34:G35" si="8">+E34+F34</f>
        <v>0</v>
      </c>
      <c r="H34" s="17">
        <v>0</v>
      </c>
      <c r="I34" s="17">
        <v>0</v>
      </c>
      <c r="J34" s="28">
        <f t="shared" ref="J34:J35" si="9">+G34-H34</f>
        <v>0</v>
      </c>
    </row>
    <row r="35" spans="2:10">
      <c r="B35" s="10"/>
      <c r="C35" s="11"/>
      <c r="D35" s="16" t="s">
        <v>31</v>
      </c>
      <c r="E35" s="28">
        <v>154292.74518</v>
      </c>
      <c r="F35" s="28">
        <v>-4297.31106</v>
      </c>
      <c r="G35" s="28">
        <f t="shared" si="8"/>
        <v>149995.43411999999</v>
      </c>
      <c r="H35" s="28">
        <v>32756.977879999999</v>
      </c>
      <c r="I35" s="28">
        <v>1772.5262</v>
      </c>
      <c r="J35" s="28">
        <f t="shared" si="9"/>
        <v>117238.45624</v>
      </c>
    </row>
    <row r="36" spans="2:10">
      <c r="B36" s="10"/>
      <c r="C36" s="11"/>
      <c r="D36" s="16"/>
      <c r="E36" s="17"/>
      <c r="F36" s="17"/>
      <c r="G36" s="17"/>
      <c r="H36" s="17"/>
      <c r="I36" s="17"/>
      <c r="J36" s="17"/>
    </row>
    <row r="37" spans="2:10">
      <c r="B37" s="10"/>
      <c r="C37" s="11" t="s">
        <v>32</v>
      </c>
      <c r="D37" s="12"/>
      <c r="E37" s="14">
        <v>9306150.5390000008</v>
      </c>
      <c r="F37" s="14">
        <f t="shared" ref="F37:J37" si="10">SUM(F38:F41)</f>
        <v>-10419.80717</v>
      </c>
      <c r="G37" s="14">
        <f t="shared" si="10"/>
        <v>9295730.7318300009</v>
      </c>
      <c r="H37" s="14">
        <f>SUM(H38:H41)</f>
        <v>2194.43172</v>
      </c>
      <c r="I37" s="14">
        <f t="shared" si="10"/>
        <v>191.76645000000002</v>
      </c>
      <c r="J37" s="14">
        <f t="shared" si="10"/>
        <v>9293536.3001100011</v>
      </c>
    </row>
    <row r="38" spans="2:10">
      <c r="B38" s="10"/>
      <c r="C38" s="11"/>
      <c r="D38" s="16" t="s">
        <v>33</v>
      </c>
      <c r="E38" s="17">
        <v>0</v>
      </c>
      <c r="F38" s="17">
        <v>0</v>
      </c>
      <c r="G38" s="28">
        <f t="shared" ref="G38:G41" si="11">+E38+F38</f>
        <v>0</v>
      </c>
      <c r="H38" s="17">
        <v>0</v>
      </c>
      <c r="I38" s="17">
        <v>0</v>
      </c>
      <c r="J38" s="28">
        <f t="shared" ref="J38:J41" si="12">+G38-H38</f>
        <v>0</v>
      </c>
    </row>
    <row r="39" spans="2:10">
      <c r="B39" s="10"/>
      <c r="C39" s="11"/>
      <c r="D39" s="16" t="s">
        <v>34</v>
      </c>
      <c r="E39" s="28">
        <v>9306150.5390000008</v>
      </c>
      <c r="F39" s="28">
        <v>-10419.80717</v>
      </c>
      <c r="G39" s="28">
        <f t="shared" si="11"/>
        <v>9295730.7318300009</v>
      </c>
      <c r="H39" s="28">
        <v>2194.43172</v>
      </c>
      <c r="I39" s="28">
        <v>191.76645000000002</v>
      </c>
      <c r="J39" s="28">
        <f t="shared" si="12"/>
        <v>9293536.3001100011</v>
      </c>
    </row>
    <row r="40" spans="2:10">
      <c r="B40" s="10"/>
      <c r="C40" s="11"/>
      <c r="D40" s="16" t="s">
        <v>35</v>
      </c>
      <c r="E40" s="17">
        <v>0</v>
      </c>
      <c r="F40" s="17">
        <v>0</v>
      </c>
      <c r="G40" s="28">
        <f t="shared" si="11"/>
        <v>0</v>
      </c>
      <c r="H40" s="17">
        <v>0</v>
      </c>
      <c r="I40" s="17">
        <v>0</v>
      </c>
      <c r="J40" s="28">
        <f t="shared" si="12"/>
        <v>0</v>
      </c>
    </row>
    <row r="41" spans="2:10">
      <c r="B41" s="10"/>
      <c r="C41" s="11"/>
      <c r="D41" s="16" t="s">
        <v>36</v>
      </c>
      <c r="E41" s="17">
        <v>0</v>
      </c>
      <c r="F41" s="17">
        <v>0</v>
      </c>
      <c r="G41" s="28">
        <f t="shared" si="11"/>
        <v>0</v>
      </c>
      <c r="H41" s="17">
        <v>0</v>
      </c>
      <c r="I41" s="17">
        <v>0</v>
      </c>
      <c r="J41" s="28">
        <f t="shared" si="12"/>
        <v>0</v>
      </c>
    </row>
    <row r="42" spans="2:10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>
      <c r="B43" s="10"/>
      <c r="C43" s="11" t="s">
        <v>37</v>
      </c>
      <c r="D43" s="12"/>
      <c r="E43" s="14">
        <v>17817043.449000001</v>
      </c>
      <c r="F43" s="14">
        <f t="shared" ref="F43:J43" si="13">+F44</f>
        <v>0</v>
      </c>
      <c r="G43" s="14">
        <f t="shared" si="13"/>
        <v>17817043.449000001</v>
      </c>
      <c r="H43" s="14">
        <f>+H44</f>
        <v>17531399.7601</v>
      </c>
      <c r="I43" s="14">
        <f t="shared" si="13"/>
        <v>17020033.915929999</v>
      </c>
      <c r="J43" s="14">
        <f t="shared" si="13"/>
        <v>285643.68890000135</v>
      </c>
    </row>
    <row r="44" spans="2:10">
      <c r="B44" s="10"/>
      <c r="C44" s="11"/>
      <c r="D44" s="16" t="s">
        <v>38</v>
      </c>
      <c r="E44" s="28">
        <v>17817043.449000001</v>
      </c>
      <c r="F44" s="28">
        <v>0</v>
      </c>
      <c r="G44" s="28">
        <f>+E44+F44</f>
        <v>17817043.449000001</v>
      </c>
      <c r="H44" s="28">
        <v>17531399.7601</v>
      </c>
      <c r="I44" s="28">
        <v>17020033.915929999</v>
      </c>
      <c r="J44" s="28">
        <f>+G44-H44</f>
        <v>285643.68890000135</v>
      </c>
    </row>
    <row r="45" spans="2:10">
      <c r="B45" s="10"/>
      <c r="C45" s="11"/>
      <c r="D45" s="12"/>
      <c r="E45" s="17"/>
      <c r="F45" s="17"/>
      <c r="G45" s="17"/>
      <c r="H45" s="17"/>
      <c r="I45" s="17"/>
      <c r="J45" s="14"/>
    </row>
    <row r="46" spans="2:10">
      <c r="B46" s="10" t="s">
        <v>39</v>
      </c>
      <c r="C46" s="11"/>
      <c r="D46" s="12"/>
      <c r="E46" s="29">
        <v>28764280.901999999</v>
      </c>
      <c r="F46" s="29">
        <v>0</v>
      </c>
      <c r="G46" s="29">
        <f>+E46+F46</f>
        <v>28764280.901999999</v>
      </c>
      <c r="H46" s="29">
        <v>34339567.126570001</v>
      </c>
      <c r="I46" s="29">
        <v>34339567.126570001</v>
      </c>
      <c r="J46" s="29">
        <f>+G46-H46</f>
        <v>-5575286.2245700024</v>
      </c>
    </row>
    <row r="47" spans="2:10">
      <c r="B47" s="10"/>
      <c r="C47" s="11"/>
      <c r="D47" s="12"/>
      <c r="E47" s="29"/>
      <c r="F47" s="29"/>
      <c r="G47" s="29"/>
      <c r="H47" s="29"/>
      <c r="I47" s="29"/>
      <c r="J47" s="29"/>
    </row>
    <row r="48" spans="2:10">
      <c r="B48" s="10" t="s">
        <v>40</v>
      </c>
      <c r="C48" s="11"/>
      <c r="D48" s="12"/>
      <c r="E48" s="29">
        <v>8965665.2300000004</v>
      </c>
      <c r="F48" s="29">
        <v>0</v>
      </c>
      <c r="G48" s="29">
        <f>+E48+F48</f>
        <v>8965665.2300000004</v>
      </c>
      <c r="H48" s="29">
        <f>3507378.1+1858169.6</f>
        <v>5365547.7</v>
      </c>
      <c r="I48" s="29">
        <f>+H48</f>
        <v>5365547.7</v>
      </c>
      <c r="J48" s="29">
        <f>+G48-H48</f>
        <v>3600117.5300000003</v>
      </c>
    </row>
    <row r="49" spans="2:11">
      <c r="B49" s="10"/>
      <c r="C49" s="11"/>
      <c r="D49" s="12"/>
      <c r="E49" s="14"/>
      <c r="F49" s="14"/>
      <c r="G49" s="14"/>
      <c r="H49" s="14"/>
      <c r="I49" s="14"/>
      <c r="J49" s="14"/>
    </row>
    <row r="50" spans="2:11">
      <c r="B50" s="10" t="s">
        <v>41</v>
      </c>
      <c r="C50" s="11"/>
      <c r="D50" s="12"/>
      <c r="E50" s="29">
        <v>3243691.0090000001</v>
      </c>
      <c r="F50" s="29">
        <v>0</v>
      </c>
      <c r="G50" s="29">
        <f>+E50+F50</f>
        <v>3243691.0090000001</v>
      </c>
      <c r="H50" s="29">
        <v>7356124.2999999998</v>
      </c>
      <c r="I50" s="29">
        <v>7356124.2999999998</v>
      </c>
      <c r="J50" s="29">
        <f>+G50-H50</f>
        <v>-4112433.2909999997</v>
      </c>
      <c r="K50" s="15"/>
    </row>
    <row r="51" spans="2:11">
      <c r="B51" s="18"/>
      <c r="C51" s="19"/>
      <c r="D51" s="20"/>
      <c r="E51" s="27"/>
      <c r="F51" s="27"/>
      <c r="G51" s="27"/>
      <c r="H51" s="27"/>
      <c r="I51" s="27"/>
      <c r="J51" s="27"/>
    </row>
    <row r="52" spans="2:11">
      <c r="B52" s="21"/>
      <c r="C52" s="22"/>
      <c r="D52" s="23" t="s">
        <v>43</v>
      </c>
      <c r="E52" s="24">
        <f>+E14+E18+E28+E33+E37+E43+E46+E48+E50</f>
        <v>268398209.29700002</v>
      </c>
      <c r="F52" s="24">
        <f t="shared" ref="F52:J52" si="14">+F14+F18+F28+F33+F37+F43+F46+F48+F50</f>
        <v>-1932241.3088099996</v>
      </c>
      <c r="G52" s="24">
        <f t="shared" si="14"/>
        <v>266465967.98818997</v>
      </c>
      <c r="H52" s="24">
        <f>+H14+H18+H28+H33+H37+H43+H46+H48+H50</f>
        <v>261853151.39616001</v>
      </c>
      <c r="I52" s="24">
        <f t="shared" si="14"/>
        <v>255099494.50005996</v>
      </c>
      <c r="J52" s="24">
        <f t="shared" si="14"/>
        <v>4612816.5920300055</v>
      </c>
      <c r="K52" s="15"/>
    </row>
    <row r="53" spans="2:11">
      <c r="H53" s="1"/>
    </row>
    <row r="54" spans="2:11">
      <c r="E54" s="15"/>
      <c r="F54" s="15"/>
      <c r="G54" s="15"/>
      <c r="H54" s="25"/>
      <c r="I54" s="15"/>
      <c r="J54" s="15"/>
      <c r="K54" s="15"/>
    </row>
    <row r="55" spans="2:11">
      <c r="E55" s="15"/>
      <c r="F55" s="15"/>
      <c r="G55" s="15"/>
      <c r="H55" s="25"/>
      <c r="I55" s="25"/>
      <c r="J55" s="15"/>
      <c r="K55" s="15"/>
    </row>
    <row r="56" spans="2:11">
      <c r="E56" s="26"/>
      <c r="F56" s="26"/>
      <c r="G56" s="26"/>
      <c r="H56" s="26"/>
      <c r="I56" s="26"/>
      <c r="J56" s="26"/>
    </row>
    <row r="57" spans="2:11">
      <c r="F57" s="26"/>
      <c r="H57" s="26"/>
    </row>
    <row r="58" spans="2:11">
      <c r="I58" s="26"/>
    </row>
    <row r="63" spans="2:11">
      <c r="H63" s="15"/>
    </row>
    <row r="64" spans="2:11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2021-02-12T00:26:07Z</cp:lastPrinted>
  <dcterms:created xsi:type="dcterms:W3CDTF">2015-06-03T18:26:07Z</dcterms:created>
  <dcterms:modified xsi:type="dcterms:W3CDTF">2021-02-12T00:26:12Z</dcterms:modified>
</cp:coreProperties>
</file>