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8B8A77B0-29B4-4D2A-B321-A2E75B83B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F13" i="1"/>
  <c r="E13" i="1"/>
  <c r="F17" i="1" l="1"/>
  <c r="G14" i="1"/>
  <c r="E17" i="1"/>
  <c r="H36" i="1" l="1"/>
  <c r="H42" i="1" l="1"/>
  <c r="G49" i="1" l="1"/>
  <c r="G47" i="1"/>
  <c r="J47" i="1" s="1"/>
  <c r="G45" i="1"/>
  <c r="J45" i="1" s="1"/>
  <c r="G43" i="1"/>
  <c r="G38" i="1"/>
  <c r="G34" i="1"/>
  <c r="G33" i="1"/>
  <c r="G30" i="1"/>
  <c r="G29" i="1"/>
  <c r="G28" i="1"/>
  <c r="G25" i="1"/>
  <c r="G23" i="1"/>
  <c r="G24" i="1"/>
  <c r="G22" i="1"/>
  <c r="G21" i="1"/>
  <c r="G20" i="1"/>
  <c r="G18" i="1"/>
  <c r="J18" i="1" s="1"/>
  <c r="G15" i="1"/>
  <c r="G13" i="1" s="1"/>
  <c r="J14" i="1"/>
  <c r="J15" i="1" l="1"/>
  <c r="J13" i="1" s="1"/>
  <c r="J49" i="1"/>
  <c r="J43" i="1"/>
  <c r="J38" i="1"/>
  <c r="J34" i="1"/>
  <c r="J29" i="1"/>
  <c r="J28" i="1"/>
  <c r="J25" i="1"/>
  <c r="J24" i="1"/>
  <c r="J23" i="1"/>
  <c r="J22" i="1"/>
  <c r="J21" i="1"/>
  <c r="J20" i="1"/>
  <c r="G19" i="1" l="1"/>
  <c r="J19" i="1" s="1"/>
  <c r="E27" i="1"/>
  <c r="F27" i="1"/>
  <c r="G27" i="1"/>
  <c r="H27" i="1"/>
  <c r="I27" i="1"/>
  <c r="J42" i="1" l="1"/>
  <c r="I42" i="1"/>
  <c r="G42" i="1"/>
  <c r="F42" i="1"/>
  <c r="I36" i="1"/>
  <c r="F36" i="1"/>
  <c r="I32" i="1"/>
  <c r="H32" i="1"/>
  <c r="G32" i="1"/>
  <c r="F32" i="1"/>
  <c r="J17" i="1"/>
  <c r="I17" i="1"/>
  <c r="H17" i="1"/>
  <c r="G17" i="1"/>
  <c r="E42" i="1"/>
  <c r="E36" i="1"/>
  <c r="E32" i="1"/>
  <c r="G40" i="1"/>
  <c r="G39" i="1"/>
  <c r="G37" i="1"/>
  <c r="G36" i="1" s="1"/>
  <c r="F51" i="1" l="1"/>
  <c r="G51" i="1"/>
  <c r="J40" i="1"/>
  <c r="J39" i="1"/>
  <c r="J37" i="1"/>
  <c r="J33" i="1"/>
  <c r="J32" i="1" s="1"/>
  <c r="J30" i="1"/>
  <c r="J27" i="1" s="1"/>
  <c r="J36" i="1" l="1"/>
  <c r="H51" i="1"/>
  <c r="I51" i="1"/>
  <c r="E51" i="1"/>
  <c r="J51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<sst xmlns="http://schemas.openxmlformats.org/spreadsheetml/2006/main" count="46" uniqueCount="46">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</sst>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43" fontId="3" fillId="0" borderId="0" xfId="1" applyFont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5" fontId="3" fillId="0" borderId="0" xfId="0" applyNumberFormat="1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 wrapText="1"/>
    </xf>
    <xf numFmtId="165" fontId="2" fillId="0" borderId="13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0" borderId="12" xfId="1" applyNumberFormat="1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65" fontId="2" fillId="0" borderId="15" xfId="0" applyNumberFormat="1" applyFont="1" applyFill="1" applyBorder="1"/>
    <xf numFmtId="165" fontId="2" fillId="0" borderId="15" xfId="0" applyNumberFormat="1" applyFont="1" applyBorder="1"/>
    <xf numFmtId="0" fontId="3" fillId="0" borderId="5" xfId="0" applyFont="1" applyBorder="1"/>
    <xf numFmtId="165" fontId="3" fillId="0" borderId="15" xfId="1" applyNumberFormat="1" applyFont="1" applyFill="1" applyBorder="1"/>
    <xf numFmtId="165" fontId="3" fillId="0" borderId="15" xfId="0" applyNumberFormat="1" applyFont="1" applyFill="1" applyBorder="1"/>
    <xf numFmtId="165" fontId="3" fillId="0" borderId="15" xfId="1" applyNumberFormat="1" applyFont="1" applyBorder="1"/>
    <xf numFmtId="165" fontId="3" fillId="0" borderId="15" xfId="0" applyNumberFormat="1" applyFont="1" applyBorder="1"/>
    <xf numFmtId="165" fontId="2" fillId="0" borderId="15" xfId="1" applyNumberFormat="1" applyFont="1" applyFill="1" applyBorder="1"/>
    <xf numFmtId="165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5" fontId="2" fillId="0" borderId="13" xfId="0" applyNumberFormat="1" applyFont="1" applyFill="1" applyBorder="1"/>
    <xf numFmtId="165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5" fontId="2" fillId="0" borderId="14" xfId="0" applyNumberFormat="1" applyFont="1" applyFill="1" applyBorder="1"/>
    <xf numFmtId="165" fontId="2" fillId="0" borderId="14" xfId="0" applyNumberFormat="1" applyFont="1" applyBorder="1"/>
    <xf numFmtId="165" fontId="3" fillId="0" borderId="0" xfId="1" applyNumberFormat="1" applyFont="1" applyFill="1"/>
    <xf numFmtId="165" fontId="3" fillId="0" borderId="0" xfId="1" applyNumberFormat="1" applyFont="1"/>
    <xf numFmtId="165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2"/>
  <sheetViews>
    <sheetView showGridLines="0" tabSelected="1" zoomScaleNormal="100" workbookViewId="0">
      <selection activeCell="B3" sqref="B3:J3"/>
    </sheetView>
  </sheetViews>
  <sheetFormatPr baseColWidth="10" defaultColWidth="11.42578125" defaultRowHeight="11.25" x14ac:dyDescent="0.2"/>
  <cols>
    <col min="1" max="1" width="2.5703125" style="2" customWidth="1"/>
    <col min="2" max="3" width="8" style="2" customWidth="1"/>
    <col min="4" max="4" width="31.5703125" style="2" customWidth="1"/>
    <col min="5" max="5" width="15.5703125" style="6" customWidth="1"/>
    <col min="6" max="6" width="15.42578125" style="6" customWidth="1"/>
    <col min="7" max="7" width="14" style="6" customWidth="1"/>
    <col min="8" max="8" width="14.7109375" style="6" customWidth="1"/>
    <col min="9" max="9" width="14" style="6" customWidth="1"/>
    <col min="10" max="10" width="15.28515625" style="52" customWidth="1"/>
    <col min="11" max="11" width="17.85546875" style="2" bestFit="1" customWidth="1"/>
    <col min="12" max="12" width="18.85546875" style="3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2">
      <c r="B2" s="1" t="s">
        <v>44</v>
      </c>
      <c r="C2" s="1"/>
      <c r="D2" s="1"/>
      <c r="E2" s="1"/>
      <c r="F2" s="1"/>
      <c r="G2" s="1"/>
      <c r="H2" s="1"/>
      <c r="I2" s="1"/>
      <c r="J2" s="1"/>
    </row>
    <row r="3" spans="2:20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20" x14ac:dyDescent="0.2"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2:20" x14ac:dyDescent="0.2">
      <c r="B5" s="1" t="s">
        <v>45</v>
      </c>
      <c r="C5" s="1"/>
      <c r="D5" s="1"/>
      <c r="E5" s="1"/>
      <c r="F5" s="1"/>
      <c r="G5" s="1"/>
      <c r="H5" s="1"/>
      <c r="I5" s="1"/>
      <c r="J5" s="1"/>
    </row>
    <row r="6" spans="2:20" x14ac:dyDescent="0.2">
      <c r="B6" s="1" t="s">
        <v>1</v>
      </c>
      <c r="C6" s="1"/>
      <c r="D6" s="1"/>
      <c r="E6" s="1"/>
      <c r="F6" s="1"/>
      <c r="G6" s="1"/>
      <c r="H6" s="1"/>
      <c r="I6" s="1"/>
      <c r="J6" s="1"/>
    </row>
    <row r="7" spans="2:20" x14ac:dyDescent="0.2">
      <c r="B7" s="5"/>
      <c r="C7" s="5"/>
      <c r="D7" s="5"/>
      <c r="J7" s="6"/>
    </row>
    <row r="8" spans="2:20" x14ac:dyDescent="0.2">
      <c r="B8" s="7" t="s">
        <v>2</v>
      </c>
      <c r="C8" s="8"/>
      <c r="D8" s="9"/>
      <c r="E8" s="10" t="s">
        <v>3</v>
      </c>
      <c r="F8" s="11"/>
      <c r="G8" s="11"/>
      <c r="H8" s="11"/>
      <c r="I8" s="12"/>
      <c r="J8" s="13" t="s">
        <v>4</v>
      </c>
    </row>
    <row r="9" spans="2:20" ht="22.5" x14ac:dyDescent="0.2">
      <c r="B9" s="14"/>
      <c r="C9" s="1"/>
      <c r="D9" s="15"/>
      <c r="E9" s="16" t="s">
        <v>5</v>
      </c>
      <c r="F9" s="17" t="s">
        <v>6</v>
      </c>
      <c r="G9" s="16" t="s">
        <v>7</v>
      </c>
      <c r="H9" s="16" t="s">
        <v>8</v>
      </c>
      <c r="I9" s="16" t="s">
        <v>9</v>
      </c>
      <c r="J9" s="18"/>
    </row>
    <row r="10" spans="2:20" x14ac:dyDescent="0.2">
      <c r="B10" s="19"/>
      <c r="C10" s="20"/>
      <c r="D10" s="21"/>
      <c r="E10" s="16">
        <v>1</v>
      </c>
      <c r="F10" s="16">
        <v>2</v>
      </c>
      <c r="G10" s="16" t="s">
        <v>10</v>
      </c>
      <c r="H10" s="16">
        <v>4</v>
      </c>
      <c r="I10" s="16">
        <v>5</v>
      </c>
      <c r="J10" s="22" t="s">
        <v>11</v>
      </c>
    </row>
    <row r="11" spans="2:20" x14ac:dyDescent="0.2">
      <c r="B11" s="23"/>
      <c r="C11" s="24"/>
      <c r="D11" s="25"/>
      <c r="E11" s="26"/>
      <c r="F11" s="26"/>
      <c r="G11" s="26"/>
      <c r="H11" s="26"/>
      <c r="I11" s="26"/>
      <c r="J11" s="27"/>
    </row>
    <row r="12" spans="2:20" x14ac:dyDescent="0.2">
      <c r="B12" s="28" t="s">
        <v>13</v>
      </c>
      <c r="C12" s="29"/>
      <c r="D12" s="30"/>
      <c r="E12" s="31"/>
      <c r="F12" s="31"/>
      <c r="G12" s="31"/>
      <c r="H12" s="31"/>
      <c r="I12" s="31"/>
      <c r="J12" s="32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28"/>
      <c r="C13" s="29" t="s">
        <v>14</v>
      </c>
      <c r="D13" s="30"/>
      <c r="E13" s="31">
        <f t="shared" ref="E13:J13" si="0">SUM(E14:E15)</f>
        <v>156281036.40000001</v>
      </c>
      <c r="F13" s="31">
        <f t="shared" si="0"/>
        <v>11084140.9</v>
      </c>
      <c r="G13" s="31">
        <f t="shared" si="0"/>
        <v>167365177.30000001</v>
      </c>
      <c r="H13" s="31">
        <f t="shared" si="0"/>
        <v>164650598.44983</v>
      </c>
      <c r="I13" s="31">
        <f t="shared" si="0"/>
        <v>162224611.56292</v>
      </c>
      <c r="J13" s="31">
        <f t="shared" si="0"/>
        <v>2714578.8501700163</v>
      </c>
    </row>
    <row r="14" spans="2:20" x14ac:dyDescent="0.2">
      <c r="B14" s="28"/>
      <c r="C14" s="29"/>
      <c r="D14" s="33" t="s">
        <v>15</v>
      </c>
      <c r="E14" s="34">
        <v>156281036.40000001</v>
      </c>
      <c r="F14" s="31">
        <v>11084140.9</v>
      </c>
      <c r="G14" s="34">
        <f>E14+F14</f>
        <v>167365177.30000001</v>
      </c>
      <c r="H14" s="35">
        <v>164650598.44983</v>
      </c>
      <c r="I14" s="35">
        <v>162224611.56292</v>
      </c>
      <c r="J14" s="36">
        <f>+G14-H14</f>
        <v>2714578.8501700163</v>
      </c>
    </row>
    <row r="15" spans="2:20" x14ac:dyDescent="0.2">
      <c r="B15" s="28"/>
      <c r="C15" s="29"/>
      <c r="D15" s="33" t="s">
        <v>16</v>
      </c>
      <c r="E15" s="34">
        <v>0</v>
      </c>
      <c r="F15" s="34">
        <v>0</v>
      </c>
      <c r="G15" s="34">
        <f>E15+F15</f>
        <v>0</v>
      </c>
      <c r="H15" s="34">
        <v>0</v>
      </c>
      <c r="I15" s="34">
        <v>0</v>
      </c>
      <c r="J15" s="36">
        <f>+G15-H15</f>
        <v>0</v>
      </c>
    </row>
    <row r="16" spans="2:20" x14ac:dyDescent="0.2">
      <c r="B16" s="28"/>
      <c r="C16" s="29"/>
      <c r="D16" s="33"/>
      <c r="E16" s="35"/>
      <c r="F16" s="35"/>
      <c r="G16" s="35"/>
      <c r="H16" s="35"/>
      <c r="I16" s="35"/>
      <c r="J16" s="37"/>
    </row>
    <row r="17" spans="2:20" x14ac:dyDescent="0.2">
      <c r="B17" s="28"/>
      <c r="C17" s="29" t="s">
        <v>17</v>
      </c>
      <c r="D17" s="30"/>
      <c r="E17" s="31">
        <f>SUM(E18:E25)</f>
        <v>77140898.210000008</v>
      </c>
      <c r="F17" s="31">
        <f>SUM(F18:F25)</f>
        <v>4743915.8899999997</v>
      </c>
      <c r="G17" s="31">
        <f t="shared" ref="G17:J17" si="1">SUM(G18:G25)</f>
        <v>81884814.100000024</v>
      </c>
      <c r="H17" s="31">
        <f t="shared" si="1"/>
        <v>79736690.22251001</v>
      </c>
      <c r="I17" s="31">
        <f t="shared" si="1"/>
        <v>77215942.470569998</v>
      </c>
      <c r="J17" s="32">
        <f t="shared" si="1"/>
        <v>2148123.8774900055</v>
      </c>
    </row>
    <row r="18" spans="2:20" x14ac:dyDescent="0.2">
      <c r="B18" s="28"/>
      <c r="C18" s="29"/>
      <c r="D18" s="33" t="s">
        <v>18</v>
      </c>
      <c r="E18" s="35">
        <v>54254876.350000001</v>
      </c>
      <c r="F18" s="34">
        <v>2801357.52</v>
      </c>
      <c r="G18" s="34">
        <f>E18+F18</f>
        <v>57056233.870000005</v>
      </c>
      <c r="H18" s="35">
        <v>55453367.442620002</v>
      </c>
      <c r="I18" s="35">
        <v>53790005.105609998</v>
      </c>
      <c r="J18" s="36">
        <f>+G18-H18</f>
        <v>1602866.427380003</v>
      </c>
    </row>
    <row r="19" spans="2:20" x14ac:dyDescent="0.2">
      <c r="B19" s="28"/>
      <c r="C19" s="29"/>
      <c r="D19" s="33" t="s">
        <v>42</v>
      </c>
      <c r="E19" s="34">
        <v>0</v>
      </c>
      <c r="F19" s="34">
        <v>0</v>
      </c>
      <c r="G19" s="34">
        <f>(+E19+F19)/1000</f>
        <v>0</v>
      </c>
      <c r="H19" s="34">
        <v>0</v>
      </c>
      <c r="I19" s="34">
        <v>0</v>
      </c>
      <c r="J19" s="36">
        <f>+G19-H19</f>
        <v>0</v>
      </c>
    </row>
    <row r="20" spans="2:20" x14ac:dyDescent="0.2">
      <c r="B20" s="28"/>
      <c r="C20" s="29"/>
      <c r="D20" s="33" t="s">
        <v>19</v>
      </c>
      <c r="E20" s="35">
        <v>4567975.1500000004</v>
      </c>
      <c r="F20" s="34">
        <v>438215.69</v>
      </c>
      <c r="G20" s="34">
        <f t="shared" ref="G20:G25" si="2">E20+F20</f>
        <v>5006190.8400000008</v>
      </c>
      <c r="H20" s="35">
        <v>4618838.2146399999</v>
      </c>
      <c r="I20" s="35">
        <v>4518820.3078800002</v>
      </c>
      <c r="J20" s="36">
        <f t="shared" ref="J20:J25" si="3">+G20-H20</f>
        <v>387352.62536000088</v>
      </c>
    </row>
    <row r="21" spans="2:20" x14ac:dyDescent="0.2">
      <c r="B21" s="28"/>
      <c r="C21" s="29"/>
      <c r="D21" s="33" t="s">
        <v>20</v>
      </c>
      <c r="E21" s="35">
        <v>4379828.99</v>
      </c>
      <c r="F21" s="34">
        <v>884247.94</v>
      </c>
      <c r="G21" s="34">
        <f t="shared" si="2"/>
        <v>5264076.93</v>
      </c>
      <c r="H21" s="35">
        <v>5193569.9111899994</v>
      </c>
      <c r="I21" s="35">
        <v>4990825.0416099997</v>
      </c>
      <c r="J21" s="36">
        <f t="shared" si="3"/>
        <v>70507.018810000271</v>
      </c>
    </row>
    <row r="22" spans="2:20" x14ac:dyDescent="0.2">
      <c r="B22" s="28"/>
      <c r="C22" s="29"/>
      <c r="D22" s="33" t="s">
        <v>21</v>
      </c>
      <c r="E22" s="35">
        <v>1191740.02</v>
      </c>
      <c r="F22" s="34">
        <v>-170043.99</v>
      </c>
      <c r="G22" s="34">
        <f t="shared" si="2"/>
        <v>1021696.03</v>
      </c>
      <c r="H22" s="35">
        <v>997991.8939299999</v>
      </c>
      <c r="I22" s="35">
        <v>978215.85641999997</v>
      </c>
      <c r="J22" s="36">
        <f t="shared" si="3"/>
        <v>23704.136070000124</v>
      </c>
      <c r="M22" s="3"/>
      <c r="N22" s="3"/>
      <c r="O22" s="3"/>
      <c r="P22" s="3"/>
      <c r="Q22" s="3"/>
      <c r="R22" s="3"/>
      <c r="S22" s="3"/>
    </row>
    <row r="23" spans="2:20" x14ac:dyDescent="0.2">
      <c r="B23" s="28"/>
      <c r="C23" s="29"/>
      <c r="D23" s="33" t="s">
        <v>22</v>
      </c>
      <c r="E23" s="34">
        <v>0</v>
      </c>
      <c r="F23" s="34">
        <v>0</v>
      </c>
      <c r="G23" s="34">
        <f t="shared" si="2"/>
        <v>0</v>
      </c>
      <c r="H23" s="34">
        <v>0</v>
      </c>
      <c r="I23" s="34">
        <v>0</v>
      </c>
      <c r="J23" s="36">
        <f t="shared" si="3"/>
        <v>0</v>
      </c>
    </row>
    <row r="24" spans="2:20" x14ac:dyDescent="0.2">
      <c r="B24" s="28"/>
      <c r="C24" s="29"/>
      <c r="D24" s="33" t="s">
        <v>23</v>
      </c>
      <c r="E24" s="35">
        <v>2066597.36</v>
      </c>
      <c r="F24" s="34">
        <v>521.9</v>
      </c>
      <c r="G24" s="34">
        <f t="shared" si="2"/>
        <v>2067119.26</v>
      </c>
      <c r="H24" s="35">
        <v>2066822.17799</v>
      </c>
      <c r="I24" s="35">
        <v>2066436.8417400001</v>
      </c>
      <c r="J24" s="36">
        <f t="shared" si="3"/>
        <v>297.08201000001281</v>
      </c>
    </row>
    <row r="25" spans="2:20" x14ac:dyDescent="0.2">
      <c r="B25" s="28"/>
      <c r="C25" s="29"/>
      <c r="D25" s="33" t="s">
        <v>24</v>
      </c>
      <c r="E25" s="35">
        <v>10679880.34</v>
      </c>
      <c r="F25" s="34">
        <v>789616.83</v>
      </c>
      <c r="G25" s="34">
        <f t="shared" si="2"/>
        <v>11469497.17</v>
      </c>
      <c r="H25" s="35">
        <v>11406100.582139999</v>
      </c>
      <c r="I25" s="35">
        <v>10871639.31731</v>
      </c>
      <c r="J25" s="36">
        <f t="shared" si="3"/>
        <v>63396.587860001251</v>
      </c>
    </row>
    <row r="26" spans="2:20" x14ac:dyDescent="0.2">
      <c r="B26" s="28"/>
      <c r="C26" s="29"/>
      <c r="D26" s="33"/>
      <c r="E26" s="35"/>
      <c r="F26" s="35"/>
      <c r="G26" s="35"/>
      <c r="H26" s="35"/>
      <c r="I26" s="35"/>
      <c r="J26" s="37"/>
    </row>
    <row r="27" spans="2:20" x14ac:dyDescent="0.2">
      <c r="B27" s="28"/>
      <c r="C27" s="29" t="s">
        <v>25</v>
      </c>
      <c r="D27" s="30"/>
      <c r="E27" s="31">
        <f>SUM(E28:E30)</f>
        <v>5836873.46</v>
      </c>
      <c r="F27" s="31">
        <f t="shared" ref="F27:J27" si="4">SUM(F28:F30)</f>
        <v>-689101.89999999991</v>
      </c>
      <c r="G27" s="31">
        <f t="shared" si="4"/>
        <v>5147771.5600000005</v>
      </c>
      <c r="H27" s="31">
        <f t="shared" si="4"/>
        <v>4833840.74737</v>
      </c>
      <c r="I27" s="31">
        <f t="shared" si="4"/>
        <v>4596424.7830600003</v>
      </c>
      <c r="J27" s="32">
        <f t="shared" si="4"/>
        <v>313930.81262999994</v>
      </c>
    </row>
    <row r="28" spans="2:20" x14ac:dyDescent="0.2">
      <c r="B28" s="28"/>
      <c r="C28" s="29"/>
      <c r="D28" s="33" t="s">
        <v>26</v>
      </c>
      <c r="E28" s="35">
        <v>4985072.53</v>
      </c>
      <c r="F28" s="34">
        <v>-778018.7</v>
      </c>
      <c r="G28" s="34">
        <f>E28+F28</f>
        <v>4207053.83</v>
      </c>
      <c r="H28" s="35">
        <v>3933888.7484400002</v>
      </c>
      <c r="I28" s="35">
        <v>3704043.6541200001</v>
      </c>
      <c r="J28" s="36">
        <f t="shared" ref="J28:J29" si="5">+G28-H28</f>
        <v>273165.08155999985</v>
      </c>
    </row>
    <row r="29" spans="2:20" x14ac:dyDescent="0.2">
      <c r="B29" s="28"/>
      <c r="C29" s="29"/>
      <c r="D29" s="33" t="s">
        <v>27</v>
      </c>
      <c r="E29" s="35">
        <v>851800.93</v>
      </c>
      <c r="F29" s="34">
        <v>88916.800000000003</v>
      </c>
      <c r="G29" s="34">
        <f>E29+F29</f>
        <v>940717.7300000001</v>
      </c>
      <c r="H29" s="35">
        <v>899951.99893</v>
      </c>
      <c r="I29" s="35">
        <v>892381.12894000008</v>
      </c>
      <c r="J29" s="36">
        <f t="shared" si="5"/>
        <v>40765.731070000096</v>
      </c>
    </row>
    <row r="30" spans="2:20" x14ac:dyDescent="0.2">
      <c r="B30" s="28"/>
      <c r="C30" s="29"/>
      <c r="D30" s="33" t="s">
        <v>28</v>
      </c>
      <c r="E30" s="34">
        <v>0</v>
      </c>
      <c r="F30" s="34">
        <v>0</v>
      </c>
      <c r="G30" s="34">
        <f>E30+F30</f>
        <v>0</v>
      </c>
      <c r="H30" s="34">
        <v>0</v>
      </c>
      <c r="I30" s="34">
        <v>0</v>
      </c>
      <c r="J30" s="36">
        <f t="shared" ref="J30" si="6">+G30-H30</f>
        <v>0</v>
      </c>
    </row>
    <row r="31" spans="2:20" x14ac:dyDescent="0.2">
      <c r="B31" s="28"/>
      <c r="C31" s="29"/>
      <c r="D31" s="33"/>
      <c r="E31" s="35"/>
      <c r="F31" s="35"/>
      <c r="G31" s="35"/>
      <c r="H31" s="35"/>
      <c r="I31" s="35"/>
      <c r="J31" s="37"/>
      <c r="M31" s="3"/>
      <c r="N31" s="3"/>
      <c r="O31" s="3"/>
      <c r="P31" s="3"/>
      <c r="Q31" s="3"/>
      <c r="R31" s="3"/>
      <c r="S31" s="3"/>
      <c r="T31" s="3"/>
    </row>
    <row r="32" spans="2:20" x14ac:dyDescent="0.2">
      <c r="B32" s="28"/>
      <c r="C32" s="29" t="s">
        <v>29</v>
      </c>
      <c r="D32" s="30"/>
      <c r="E32" s="31">
        <f>SUM(E33:E34)</f>
        <v>193032.26</v>
      </c>
      <c r="F32" s="31">
        <f t="shared" ref="F32:J32" si="7">SUM(F33:F34)</f>
        <v>-98183.59</v>
      </c>
      <c r="G32" s="31">
        <f t="shared" si="7"/>
        <v>94848.670000000013</v>
      </c>
      <c r="H32" s="31">
        <f t="shared" si="7"/>
        <v>94626.531739999991</v>
      </c>
      <c r="I32" s="31">
        <f t="shared" si="7"/>
        <v>85132.594519999999</v>
      </c>
      <c r="J32" s="32">
        <f t="shared" si="7"/>
        <v>222.13826000002155</v>
      </c>
    </row>
    <row r="33" spans="2:10" x14ac:dyDescent="0.2">
      <c r="B33" s="28"/>
      <c r="C33" s="29"/>
      <c r="D33" s="33" t="s">
        <v>30</v>
      </c>
      <c r="E33" s="35">
        <v>0</v>
      </c>
      <c r="F33" s="35">
        <v>0</v>
      </c>
      <c r="G33" s="34">
        <f>E33+F33</f>
        <v>0</v>
      </c>
      <c r="H33" s="34">
        <v>0</v>
      </c>
      <c r="I33" s="35">
        <v>0</v>
      </c>
      <c r="J33" s="36">
        <f t="shared" ref="J33" si="8">+G33-H33</f>
        <v>0</v>
      </c>
    </row>
    <row r="34" spans="2:10" x14ac:dyDescent="0.2">
      <c r="B34" s="28"/>
      <c r="C34" s="29"/>
      <c r="D34" s="33" t="s">
        <v>31</v>
      </c>
      <c r="E34" s="35">
        <v>193032.26</v>
      </c>
      <c r="F34" s="34">
        <v>-98183.59</v>
      </c>
      <c r="G34" s="34">
        <f>E34+F34</f>
        <v>94848.670000000013</v>
      </c>
      <c r="H34" s="35">
        <v>94626.531739999991</v>
      </c>
      <c r="I34" s="35">
        <v>85132.594519999999</v>
      </c>
      <c r="J34" s="36">
        <f>+G34-H34</f>
        <v>222.13826000002155</v>
      </c>
    </row>
    <row r="35" spans="2:10" x14ac:dyDescent="0.2">
      <c r="B35" s="28"/>
      <c r="C35" s="29"/>
      <c r="D35" s="33"/>
      <c r="E35" s="35"/>
      <c r="F35" s="35"/>
      <c r="G35" s="35"/>
      <c r="H35" s="35"/>
      <c r="I35" s="35"/>
      <c r="J35" s="37"/>
    </row>
    <row r="36" spans="2:10" x14ac:dyDescent="0.2">
      <c r="B36" s="28"/>
      <c r="C36" s="29" t="s">
        <v>32</v>
      </c>
      <c r="D36" s="30"/>
      <c r="E36" s="31">
        <f>SUM(E37:E40)</f>
        <v>12473.46</v>
      </c>
      <c r="F36" s="31">
        <f t="shared" ref="F36:J36" si="9">SUM(F37:F40)</f>
        <v>-623.66999999999996</v>
      </c>
      <c r="G36" s="31">
        <f t="shared" si="9"/>
        <v>11849.789999999999</v>
      </c>
      <c r="H36" s="31">
        <f>SUM(H37:H40)</f>
        <v>5589.8870299999999</v>
      </c>
      <c r="I36" s="31">
        <f t="shared" si="9"/>
        <v>5589.8870299999999</v>
      </c>
      <c r="J36" s="32">
        <f t="shared" si="9"/>
        <v>6259.9029699999992</v>
      </c>
    </row>
    <row r="37" spans="2:10" x14ac:dyDescent="0.2">
      <c r="B37" s="28"/>
      <c r="C37" s="29"/>
      <c r="D37" s="33" t="s">
        <v>33</v>
      </c>
      <c r="E37" s="35">
        <v>0</v>
      </c>
      <c r="F37" s="35">
        <v>0</v>
      </c>
      <c r="G37" s="34">
        <f t="shared" ref="G37:G40" si="10">+E37+F37</f>
        <v>0</v>
      </c>
      <c r="H37" s="34">
        <v>0</v>
      </c>
      <c r="I37" s="35">
        <v>0</v>
      </c>
      <c r="J37" s="36">
        <f t="shared" ref="J37:J40" si="11">+G37-H37</f>
        <v>0</v>
      </c>
    </row>
    <row r="38" spans="2:10" x14ac:dyDescent="0.2">
      <c r="B38" s="28"/>
      <c r="C38" s="29"/>
      <c r="D38" s="33" t="s">
        <v>34</v>
      </c>
      <c r="E38" s="35">
        <v>12473.46</v>
      </c>
      <c r="F38" s="34">
        <v>-623.66999999999996</v>
      </c>
      <c r="G38" s="34">
        <f>E38+F38</f>
        <v>11849.789999999999</v>
      </c>
      <c r="H38" s="35">
        <v>5589.8870299999999</v>
      </c>
      <c r="I38" s="35">
        <v>5589.8870299999999</v>
      </c>
      <c r="J38" s="36">
        <f>+G38-H38</f>
        <v>6259.9029699999992</v>
      </c>
    </row>
    <row r="39" spans="2:10" x14ac:dyDescent="0.2">
      <c r="B39" s="28"/>
      <c r="C39" s="29"/>
      <c r="D39" s="33" t="s">
        <v>35</v>
      </c>
      <c r="E39" s="35">
        <v>0</v>
      </c>
      <c r="F39" s="35">
        <v>0</v>
      </c>
      <c r="G39" s="34">
        <f t="shared" si="10"/>
        <v>0</v>
      </c>
      <c r="H39" s="35">
        <v>0</v>
      </c>
      <c r="I39" s="35">
        <v>0</v>
      </c>
      <c r="J39" s="36">
        <f t="shared" si="11"/>
        <v>0</v>
      </c>
    </row>
    <row r="40" spans="2:10" x14ac:dyDescent="0.2">
      <c r="B40" s="28"/>
      <c r="C40" s="29"/>
      <c r="D40" s="33" t="s">
        <v>36</v>
      </c>
      <c r="E40" s="35">
        <v>0</v>
      </c>
      <c r="F40" s="35">
        <v>0</v>
      </c>
      <c r="G40" s="34">
        <f t="shared" si="10"/>
        <v>0</v>
      </c>
      <c r="H40" s="35">
        <v>0</v>
      </c>
      <c r="I40" s="35">
        <v>0</v>
      </c>
      <c r="J40" s="36">
        <f t="shared" si="11"/>
        <v>0</v>
      </c>
    </row>
    <row r="41" spans="2:10" x14ac:dyDescent="0.2">
      <c r="B41" s="28"/>
      <c r="C41" s="29"/>
      <c r="D41" s="33"/>
      <c r="E41" s="35"/>
      <c r="F41" s="35"/>
      <c r="G41" s="35"/>
      <c r="H41" s="35"/>
      <c r="I41" s="35"/>
      <c r="J41" s="37"/>
    </row>
    <row r="42" spans="2:10" ht="15" customHeight="1" x14ac:dyDescent="0.2">
      <c r="B42" s="28"/>
      <c r="C42" s="29" t="s">
        <v>37</v>
      </c>
      <c r="D42" s="30"/>
      <c r="E42" s="31">
        <f>+E43</f>
        <v>23527277.850000001</v>
      </c>
      <c r="F42" s="31">
        <f t="shared" ref="F42:J42" si="12">+F43</f>
        <v>36360</v>
      </c>
      <c r="G42" s="31">
        <f t="shared" si="12"/>
        <v>23563637.850000001</v>
      </c>
      <c r="H42" s="31">
        <f>+H43</f>
        <v>23563637.855999999</v>
      </c>
      <c r="I42" s="31">
        <f t="shared" si="12"/>
        <v>23542469.574000001</v>
      </c>
      <c r="J42" s="32">
        <f t="shared" si="12"/>
        <v>-5.9999972581863403E-3</v>
      </c>
    </row>
    <row r="43" spans="2:10" x14ac:dyDescent="0.2">
      <c r="B43" s="28"/>
      <c r="C43" s="29"/>
      <c r="D43" s="33" t="s">
        <v>38</v>
      </c>
      <c r="E43" s="35">
        <v>23527277.850000001</v>
      </c>
      <c r="F43" s="34">
        <v>36360</v>
      </c>
      <c r="G43" s="34">
        <f>E43+F43</f>
        <v>23563637.850000001</v>
      </c>
      <c r="H43" s="35">
        <v>23563637.855999999</v>
      </c>
      <c r="I43" s="35">
        <v>23542469.574000001</v>
      </c>
      <c r="J43" s="36">
        <f>+G43-H43</f>
        <v>-5.9999972581863403E-3</v>
      </c>
    </row>
    <row r="44" spans="2:10" x14ac:dyDescent="0.2">
      <c r="B44" s="28"/>
      <c r="C44" s="29"/>
      <c r="D44" s="30"/>
      <c r="E44" s="35"/>
      <c r="F44" s="35"/>
      <c r="G44" s="35"/>
      <c r="H44" s="35"/>
      <c r="I44" s="35"/>
      <c r="J44" s="32"/>
    </row>
    <row r="45" spans="2:10" x14ac:dyDescent="0.2">
      <c r="B45" s="28" t="s">
        <v>39</v>
      </c>
      <c r="C45" s="29"/>
      <c r="D45" s="30"/>
      <c r="E45" s="38">
        <v>35115336</v>
      </c>
      <c r="F45" s="38">
        <v>2473301.9</v>
      </c>
      <c r="G45" s="34">
        <f>E45+F45</f>
        <v>37588637.899999999</v>
      </c>
      <c r="H45" s="35">
        <v>37588637.90529</v>
      </c>
      <c r="I45" s="35">
        <v>37588637.90529</v>
      </c>
      <c r="J45" s="36">
        <f>+G45-H45</f>
        <v>-5.2900016307830811E-3</v>
      </c>
    </row>
    <row r="46" spans="2:10" x14ac:dyDescent="0.2">
      <c r="B46" s="28"/>
      <c r="C46" s="29"/>
      <c r="D46" s="30"/>
      <c r="E46" s="38"/>
      <c r="F46" s="38"/>
      <c r="G46" s="38"/>
      <c r="H46" s="38"/>
      <c r="I46" s="38"/>
      <c r="J46" s="39"/>
    </row>
    <row r="47" spans="2:10" x14ac:dyDescent="0.2">
      <c r="B47" s="28" t="s">
        <v>40</v>
      </c>
      <c r="C47" s="29"/>
      <c r="D47" s="30"/>
      <c r="E47" s="38">
        <v>5776982.5999999996</v>
      </c>
      <c r="F47" s="38">
        <v>1870197.6</v>
      </c>
      <c r="G47" s="34">
        <f>E47+F47</f>
        <v>7647180.1999999993</v>
      </c>
      <c r="H47" s="35">
        <v>7639843.3521400001</v>
      </c>
      <c r="I47" s="35">
        <v>7639843.3521400001</v>
      </c>
      <c r="J47" s="36">
        <f>+G47-H47</f>
        <v>7336.8478599991649</v>
      </c>
    </row>
    <row r="48" spans="2:10" x14ac:dyDescent="0.2">
      <c r="B48" s="28"/>
      <c r="C48" s="29"/>
      <c r="D48" s="30"/>
      <c r="E48" s="31"/>
      <c r="F48" s="31"/>
      <c r="G48" s="31"/>
      <c r="H48" s="31"/>
      <c r="I48" s="31"/>
      <c r="J48" s="32"/>
    </row>
    <row r="49" spans="2:11" x14ac:dyDescent="0.2">
      <c r="B49" s="28" t="s">
        <v>41</v>
      </c>
      <c r="C49" s="29"/>
      <c r="D49" s="30"/>
      <c r="E49" s="38">
        <v>6709482.3300000001</v>
      </c>
      <c r="F49" s="38">
        <v>0</v>
      </c>
      <c r="G49" s="34">
        <f>E49+F49</f>
        <v>6709482.3300000001</v>
      </c>
      <c r="H49" s="35">
        <v>6220128.49792</v>
      </c>
      <c r="I49" s="35">
        <v>6220128.49792</v>
      </c>
      <c r="J49" s="39">
        <f>+G49-H49</f>
        <v>489353.83208000008</v>
      </c>
      <c r="K49" s="3"/>
    </row>
    <row r="50" spans="2:11" x14ac:dyDescent="0.2">
      <c r="B50" s="40"/>
      <c r="C50" s="41"/>
      <c r="D50" s="42"/>
      <c r="E50" s="43"/>
      <c r="F50" s="43"/>
      <c r="G50" s="43"/>
      <c r="H50" s="43"/>
      <c r="I50" s="43"/>
      <c r="J50" s="44"/>
    </row>
    <row r="51" spans="2:11" x14ac:dyDescent="0.2">
      <c r="B51" s="45"/>
      <c r="C51" s="46"/>
      <c r="D51" s="47" t="s">
        <v>43</v>
      </c>
      <c r="E51" s="48">
        <f>+E13+E17+E27+E32+E36+E42+E45+E47+E49</f>
        <v>310593392.56999999</v>
      </c>
      <c r="F51" s="48">
        <f>+F13+F17+F27+F32+F36+F42+F45+F47+F49</f>
        <v>19420007.129999999</v>
      </c>
      <c r="G51" s="48">
        <f>+G13+G17+G27+G32+G36+G42+G45+G47+G49</f>
        <v>330013399.69999999</v>
      </c>
      <c r="H51" s="48">
        <f>+H13+H17+H27+H32+H36+H42+H45+H47+H49</f>
        <v>324333593.44983</v>
      </c>
      <c r="I51" s="48">
        <f t="shared" ref="I51:J51" si="13">+I13+I17+I27+I32+I36+I42+I45+I47+I49</f>
        <v>319118780.62744999</v>
      </c>
      <c r="J51" s="49">
        <f t="shared" si="13"/>
        <v>5679806.2501700222</v>
      </c>
      <c r="K51" s="3"/>
    </row>
    <row r="53" spans="2:11" x14ac:dyDescent="0.2">
      <c r="E53" s="50"/>
      <c r="F53" s="50"/>
      <c r="G53" s="50"/>
      <c r="H53" s="50"/>
      <c r="I53" s="50"/>
      <c r="J53" s="51"/>
      <c r="K53" s="3"/>
    </row>
    <row r="54" spans="2:11" x14ac:dyDescent="0.2">
      <c r="E54" s="50"/>
      <c r="F54" s="50"/>
      <c r="G54" s="51"/>
      <c r="H54" s="50"/>
      <c r="I54" s="50"/>
      <c r="J54" s="51"/>
      <c r="K54" s="3"/>
    </row>
    <row r="62" spans="2:11" x14ac:dyDescent="0.2">
      <c r="H62" s="50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19685039370078741" right="0.19685039370078741" top="0.39370078740157483" bottom="0.3937007874015748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2024-04-30T19:58:00Z</cp:lastPrinted>
  <dcterms:created xsi:type="dcterms:W3CDTF">2015-06-03T18:26:07Z</dcterms:created>
  <dcterms:modified xsi:type="dcterms:W3CDTF">2024-04-30T19:58:03Z</dcterms:modified>
</cp:coreProperties>
</file>