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(1)\"/>
    </mc:Choice>
  </mc:AlternateContent>
  <xr:revisionPtr revIDLastSave="0" documentId="13_ncr:1_{7C865893-4C1C-44BC-B845-A78749A32E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do Analit del Activo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  <c r="C5" i="2"/>
  <c r="E28" i="1" l="1"/>
  <c r="D28" i="1"/>
  <c r="E26" i="1"/>
  <c r="D26" i="1"/>
  <c r="C18" i="1"/>
  <c r="H26" i="2"/>
  <c r="G26" i="2"/>
  <c r="F29" i="1"/>
  <c r="F28" i="1"/>
  <c r="F26" i="1"/>
  <c r="F18" i="1"/>
  <c r="F17" i="1"/>
  <c r="F16" i="1"/>
  <c r="C26" i="1"/>
  <c r="C17" i="1"/>
  <c r="C16" i="1"/>
  <c r="G16" i="1" l="1"/>
  <c r="I26" i="2"/>
  <c r="F31" i="1"/>
  <c r="F30" i="1"/>
  <c r="F27" i="1"/>
  <c r="F19" i="1"/>
  <c r="E17" i="1"/>
  <c r="E16" i="1"/>
  <c r="D17" i="1"/>
  <c r="D16" i="1"/>
  <c r="C29" i="1"/>
  <c r="C28" i="1"/>
  <c r="G33" i="1" l="1"/>
  <c r="G32" i="1"/>
  <c r="G31" i="1"/>
  <c r="G30" i="1"/>
  <c r="G29" i="1"/>
  <c r="G28" i="1"/>
  <c r="G27" i="1"/>
  <c r="G26" i="1"/>
  <c r="G20" i="1"/>
  <c r="G19" i="1"/>
  <c r="G18" i="1"/>
  <c r="G17" i="1"/>
  <c r="C24" i="1" l="1"/>
  <c r="D24" i="1"/>
  <c r="E24" i="1"/>
  <c r="F24" i="1"/>
  <c r="G24" i="1"/>
  <c r="G14" i="1"/>
  <c r="F14" i="1"/>
  <c r="E14" i="1"/>
  <c r="D14" i="1"/>
  <c r="C14" i="1"/>
  <c r="C36" i="1" l="1"/>
  <c r="E36" i="1" l="1"/>
  <c r="F36" i="1"/>
  <c r="D36" i="1"/>
  <c r="G36" i="1" l="1"/>
</calcChain>
</file>

<file path=xl/sharedStrings.xml><?xml version="1.0" encoding="utf-8"?>
<sst xmlns="http://schemas.openxmlformats.org/spreadsheetml/2006/main" count="81" uniqueCount="81">
  <si>
    <t xml:space="preserve">Saldo Inicial </t>
  </si>
  <si>
    <t>Cargos del Período</t>
  </si>
  <si>
    <t>Abonos del Período</t>
  </si>
  <si>
    <t>Saldo Final</t>
  </si>
  <si>
    <t>4= (1+2-3)</t>
  </si>
  <si>
    <t>Variación del Período</t>
  </si>
  <si>
    <t>(4-1)</t>
  </si>
  <si>
    <t>Efectivo y Equivalentes</t>
  </si>
  <si>
    <t>Derechos a Recibir Efectivo o Equivalentes</t>
  </si>
  <si>
    <t xml:space="preserve">Derechos a Recibir Bienes o Servicios </t>
  </si>
  <si>
    <t>Inventarios</t>
  </si>
  <si>
    <t>Inversiones Financieras a Largo Plazo</t>
  </si>
  <si>
    <t>Derechos a Recibir Equivalentes o Efectivo a Largo Plazo</t>
  </si>
  <si>
    <t>Bienes Inmuebles, Infraestructura y Construcciones en Proceso</t>
  </si>
  <si>
    <t xml:space="preserve">Bienes Muebles </t>
  </si>
  <si>
    <t xml:space="preserve">Activos Intangibles 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</si>
  <si>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</si>
  <si>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</si>
  <si>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</si>
  <si>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</si>
  <si>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Activo</t>
  </si>
  <si>
    <t>Concepto</t>
  </si>
  <si>
    <t>ACTIVO</t>
  </si>
  <si>
    <t>Activo Circulante</t>
  </si>
  <si>
    <t>Almacenes</t>
  </si>
  <si>
    <t>Estimación por pérdida o Deterioro de Activos Circulantes</t>
  </si>
  <si>
    <t>Otros Activos Circulantes</t>
  </si>
  <si>
    <t>Activo no Circulante</t>
  </si>
  <si>
    <t>Estado Analítico del Activo</t>
  </si>
  <si>
    <t>(Miles de Pesos)</t>
  </si>
  <si>
    <t>Cifras Preliminares</t>
  </si>
  <si>
    <t>Sector Central del Poder Ejecutivo del Estado Libre y Soberano de México</t>
  </si>
  <si>
    <t>1111</t>
  </si>
  <si>
    <t>Efectivo</t>
  </si>
  <si>
    <t>1112</t>
  </si>
  <si>
    <t>Bancos/Tesoreria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</si>
  <si>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</si>
  <si>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</si>
  <si>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</si>
  <si>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</si>
  <si>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</si>
  <si>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</si>
  <si>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1134</t>
  </si>
  <si>
    <t xml:space="preserve">Anticipo a Contratistas por Obras Publicas a Corto </t>
  </si>
  <si>
    <t>1212</t>
  </si>
  <si>
    <t>Titulos y Valores a Largo Plazo</t>
  </si>
  <si>
    <t>1213</t>
  </si>
  <si>
    <t>Fideicomisos, Mandatos y Contratos Analogos</t>
  </si>
  <si>
    <t>1214</t>
  </si>
  <si>
    <t>Participaciones y Aportaciones de Capital</t>
  </si>
  <si>
    <t>1231</t>
  </si>
  <si>
    <t>Terrenos</t>
  </si>
  <si>
    <t>1233</t>
  </si>
  <si>
    <t>Edificios no Habitacionales</t>
  </si>
  <si>
    <t>1234</t>
  </si>
  <si>
    <t>Infraestructura</t>
  </si>
  <si>
    <t>1235</t>
  </si>
  <si>
    <t xml:space="preserve">Construcciones en Proceso en Bienes de Dominio </t>
  </si>
  <si>
    <t>1236</t>
  </si>
  <si>
    <t>Construcciones en Proceso en Bienes Propios</t>
  </si>
  <si>
    <t>1241</t>
  </si>
  <si>
    <t>Mobiliario y Equipo de Administracion</t>
  </si>
  <si>
    <t>1242</t>
  </si>
  <si>
    <t>Mobiliario y Equipo Educacional y Recreativo</t>
  </si>
  <si>
    <t>1243</t>
  </si>
  <si>
    <t>Equipo e Instrumental Medico y de Laboratorio</t>
  </si>
  <si>
    <t>1244</t>
  </si>
  <si>
    <t>Vehiculos y 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</si>
  <si>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</si>
  <si>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</si>
  <si>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</si>
  <si>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</si>
  <si>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</si>
  <si>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</si>
  <si>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</si>
  <si>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Biologicos</t>
  </si>
  <si>
    <t>1261</t>
  </si>
  <si>
    <t>Depreciacion Acumulada de Bienes Inmuebles</t>
  </si>
  <si>
    <t>1263</t>
  </si>
  <si>
    <t>Depreciacion Acumulada de Bienes Muebles</t>
  </si>
  <si>
    <t>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</si>
</sst>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left" vertical="center" wrapText="1"/>
    </xf>
    <xf numFmtId="4" fontId="1" fillId="2" borderId="0" xfId="0" applyNumberFormat="1" applyFont="1" applyFill="1" applyBorder="1" applyAlignment="1" applyProtection="1">
      <alignment horizontal="right" vertical="center" wrapText="1"/>
    </xf>
    <xf numFmtId="164" fontId="1" fillId="2" borderId="9" xfId="0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3" fillId="0" borderId="0" xfId="0" applyFont="1" applyAlignment="1">
      <alignment horizontal="center"/>
    </xf>
    <xf numFmtId="164" fontId="2" fillId="0" borderId="0" xfId="0" applyNumberFormat="1" applyFont="1"/>
    <xf numFmtId="0" fontId="3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/>
    <xf numFmtId="164" fontId="2" fillId="0" borderId="3" xfId="0" applyNumberFormat="1" applyFont="1" applyBorder="1"/>
    <xf numFmtId="0" fontId="3" fillId="0" borderId="7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8" xfId="0" applyNumberFormat="1" applyFont="1" applyBorder="1"/>
    <xf numFmtId="0" fontId="2" fillId="0" borderId="7" xfId="0" applyFont="1" applyBorder="1"/>
    <xf numFmtId="164" fontId="3" fillId="0" borderId="0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49" fontId="2" fillId="0" borderId="0" xfId="0" applyNumberFormat="1" applyFont="1"/>
    <xf numFmtId="49" fontId="2" fillId="0" borderId="7" xfId="0" applyNumberFormat="1" applyFont="1" applyBorder="1"/>
    <xf numFmtId="164" fontId="3" fillId="0" borderId="0" xfId="0" applyNumberFormat="1" applyFont="1"/>
    <xf numFmtId="49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49" fontId="3" fillId="0" borderId="7" xfId="0" applyNumberFormat="1" applyFont="1" applyBorder="1" applyAlignment="1">
      <alignment horizontal="left"/>
    </xf>
    <xf numFmtId="0" fontId="2" fillId="0" borderId="4" xfId="0" applyFont="1" applyBorder="1"/>
    <xf numFmtId="164" fontId="2" fillId="0" borderId="5" xfId="0" applyNumberFormat="1" applyFont="1" applyBorder="1"/>
    <xf numFmtId="164" fontId="2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37"/>
  <sheetViews>
    <sheetView showGridLines="0" tabSelected="1" zoomScaleNormal="100" workbookViewId="0">
      <selection activeCell="B19" sqref="B19"/>
    </sheetView>
  </sheetViews>
  <sheetFormatPr baseColWidth="10" defaultRowHeight="12.75" x14ac:dyDescent="0.2"/>
  <cols>
    <col min="1" max="1" width="3.42578125" style="6" customWidth="1"/>
    <col min="2" max="2" width="57.140625" style="6" customWidth="1"/>
    <col min="3" max="3" width="17.42578125" style="12" bestFit="1" customWidth="1"/>
    <col min="4" max="4" width="25.28515625" style="12" bestFit="1" customWidth="1"/>
    <col min="5" max="5" width="19" style="12" bestFit="1" customWidth="1"/>
    <col min="6" max="6" width="24" style="12" bestFit="1" customWidth="1"/>
    <col min="7" max="7" width="20.7109375" style="12" customWidth="1"/>
    <col min="8" max="8" width="20.5703125" style="12" customWidth="1"/>
    <col min="9" max="9" width="11.7109375" style="6" bestFit="1" customWidth="1"/>
    <col min="10" max="16384" width="11.42578125" style="6"/>
  </cols>
  <sheetData>
    <row r="3" spans="1:10" x14ac:dyDescent="0.2">
      <c r="B3" s="7" t="s">
        <v>31</v>
      </c>
      <c r="C3" s="7"/>
      <c r="D3" s="7"/>
      <c r="E3" s="7"/>
      <c r="F3" s="7"/>
      <c r="G3" s="7"/>
      <c r="H3" s="8"/>
    </row>
    <row r="4" spans="1:10" x14ac:dyDescent="0.2">
      <c r="B4" s="9" t="s">
        <v>28</v>
      </c>
      <c r="C4" s="9"/>
      <c r="D4" s="9"/>
      <c r="E4" s="9"/>
      <c r="F4" s="9"/>
      <c r="G4" s="9"/>
      <c r="H4" s="10"/>
    </row>
    <row r="5" spans="1:10" x14ac:dyDescent="0.2">
      <c r="B5" s="11" t="s">
        <v>80</v>
      </c>
      <c r="C5" s="11"/>
      <c r="D5" s="11"/>
      <c r="E5" s="11"/>
      <c r="F5" s="11"/>
      <c r="G5" s="11"/>
    </row>
    <row r="6" spans="1:10" x14ac:dyDescent="0.2">
      <c r="B6" s="11" t="s">
        <v>30</v>
      </c>
      <c r="C6" s="11"/>
      <c r="D6" s="11"/>
      <c r="E6" s="11"/>
      <c r="F6" s="11"/>
      <c r="G6" s="11"/>
    </row>
    <row r="7" spans="1:10" x14ac:dyDescent="0.2">
      <c r="B7" s="11" t="s">
        <v>29</v>
      </c>
      <c r="C7" s="11"/>
      <c r="D7" s="11"/>
      <c r="E7" s="11"/>
      <c r="F7" s="11"/>
      <c r="G7" s="11"/>
    </row>
    <row r="8" spans="1:10" ht="7.5" customHeight="1" thickBot="1" x14ac:dyDescent="0.25"/>
    <row r="9" spans="1:10" ht="25.5" x14ac:dyDescent="0.2">
      <c r="B9" s="13" t="s">
        <v>21</v>
      </c>
      <c r="C9" s="14" t="s">
        <v>0</v>
      </c>
      <c r="D9" s="14" t="s">
        <v>1</v>
      </c>
      <c r="E9" s="14" t="s">
        <v>2</v>
      </c>
      <c r="F9" s="14" t="s">
        <v>3</v>
      </c>
      <c r="G9" s="15" t="s">
        <v>5</v>
      </c>
      <c r="H9" s="16"/>
    </row>
    <row r="10" spans="1:10" ht="13.5" thickBot="1" x14ac:dyDescent="0.25">
      <c r="B10" s="17"/>
      <c r="C10" s="18">
        <v>1</v>
      </c>
      <c r="D10" s="18">
        <v>2</v>
      </c>
      <c r="E10" s="18">
        <v>3</v>
      </c>
      <c r="F10" s="19" t="s">
        <v>4</v>
      </c>
      <c r="G10" s="20" t="s">
        <v>6</v>
      </c>
    </row>
    <row r="11" spans="1:10" x14ac:dyDescent="0.2">
      <c r="B11" s="21"/>
      <c r="C11" s="22"/>
      <c r="D11" s="23"/>
      <c r="E11" s="23"/>
      <c r="F11" s="23"/>
      <c r="G11" s="24"/>
    </row>
    <row r="12" spans="1:10" x14ac:dyDescent="0.2">
      <c r="B12" s="25" t="s">
        <v>22</v>
      </c>
      <c r="C12" s="26"/>
      <c r="D12" s="10"/>
      <c r="E12" s="10"/>
      <c r="F12" s="10"/>
      <c r="G12" s="27"/>
    </row>
    <row r="13" spans="1:10" x14ac:dyDescent="0.2">
      <c r="B13" s="28"/>
      <c r="C13" s="26"/>
      <c r="D13" s="10"/>
      <c r="E13" s="10"/>
      <c r="F13" s="10"/>
      <c r="G13" s="27"/>
    </row>
    <row r="14" spans="1:10" x14ac:dyDescent="0.2">
      <c r="B14" s="25" t="s">
        <v>23</v>
      </c>
      <c r="C14" s="29">
        <f>SUM(C16:C22)</f>
        <v>29340140.343840003</v>
      </c>
      <c r="D14" s="29">
        <f>SUM(D16:D22)</f>
        <v>834288308.91649997</v>
      </c>
      <c r="E14" s="29">
        <f>SUM(E16:E22)</f>
        <v>835978838.79495001</v>
      </c>
      <c r="F14" s="29">
        <f>SUM(F16:F22)</f>
        <v>27618899.884290002</v>
      </c>
      <c r="G14" s="30">
        <f>SUM(G16:G22)</f>
        <v>-1721240.4595499989</v>
      </c>
    </row>
    <row r="15" spans="1:10" x14ac:dyDescent="0.2">
      <c r="B15" s="28"/>
      <c r="C15" s="26"/>
      <c r="D15" s="10"/>
      <c r="E15" s="10"/>
      <c r="F15" s="10"/>
      <c r="G15" s="27"/>
    </row>
    <row r="16" spans="1:10" x14ac:dyDescent="0.2">
      <c r="A16" s="31"/>
      <c r="B16" s="32" t="s">
        <v>7</v>
      </c>
      <c r="C16" s="10">
        <f>+Hoja1!C1+Hoja1!C2</f>
        <v>10042439.729870001</v>
      </c>
      <c r="D16" s="10">
        <f>+Hoja1!E1+Hoja1!E2</f>
        <v>456842643.22867</v>
      </c>
      <c r="E16" s="10">
        <f>+Hoja1!F1+Hoja1!F2</f>
        <v>459043495.56793004</v>
      </c>
      <c r="F16" s="10">
        <f>+Hoja1!G1+Hoja1!G2</f>
        <v>7841587.3906100001</v>
      </c>
      <c r="G16" s="27">
        <f>+F16-C16</f>
        <v>-2200852.3392600007</v>
      </c>
      <c r="H16" s="33"/>
      <c r="I16" s="12"/>
      <c r="J16" s="12"/>
    </row>
    <row r="17" spans="1:10" x14ac:dyDescent="0.2">
      <c r="A17" s="31"/>
      <c r="B17" s="32" t="s">
        <v>8</v>
      </c>
      <c r="C17" s="10">
        <f>+Hoja1!C3+Hoja1!C4+Hoja1!C5</f>
        <v>19189526.481249999</v>
      </c>
      <c r="D17" s="10">
        <f>+Hoja1!E3+Hoja1!E4+Hoja1!E5</f>
        <v>377445665.68782997</v>
      </c>
      <c r="E17" s="10">
        <f>+Hoja1!F3+Hoja1!F4+Hoja1!F5</f>
        <v>376932548.67596996</v>
      </c>
      <c r="F17" s="10">
        <f>+Hoja1!G3+Hoja1!G4+Hoja1!G5</f>
        <v>19669978.493110001</v>
      </c>
      <c r="G17" s="27">
        <f t="shared" ref="G17:G20" si="0">+F17-C17</f>
        <v>480452.01186000183</v>
      </c>
      <c r="H17" s="33"/>
      <c r="I17" s="12"/>
      <c r="J17" s="12"/>
    </row>
    <row r="18" spans="1:10" x14ac:dyDescent="0.2">
      <c r="A18" s="31"/>
      <c r="B18" s="32" t="s">
        <v>9</v>
      </c>
      <c r="C18" s="10">
        <f>+Hoja1!C6</f>
        <v>108174.13271999999</v>
      </c>
      <c r="D18" s="10">
        <v>0</v>
      </c>
      <c r="E18" s="10">
        <v>2794.55105</v>
      </c>
      <c r="F18" s="10">
        <f>+Hoja1!G6</f>
        <v>107334.00056999999</v>
      </c>
      <c r="G18" s="27">
        <f t="shared" si="0"/>
        <v>-840.13215000000491</v>
      </c>
      <c r="H18" s="33"/>
      <c r="I18" s="12"/>
      <c r="J18" s="12"/>
    </row>
    <row r="19" spans="1:10" x14ac:dyDescent="0.2">
      <c r="A19" s="31"/>
      <c r="B19" s="32" t="s">
        <v>10</v>
      </c>
      <c r="C19" s="10">
        <v>0</v>
      </c>
      <c r="D19" s="10">
        <v>0</v>
      </c>
      <c r="E19" s="10">
        <v>0</v>
      </c>
      <c r="F19" s="10">
        <f t="shared" ref="F19" si="1">+C19+D19-E19</f>
        <v>0</v>
      </c>
      <c r="G19" s="27">
        <f t="shared" si="0"/>
        <v>0</v>
      </c>
      <c r="H19" s="33"/>
      <c r="I19" s="12"/>
      <c r="J19" s="12"/>
    </row>
    <row r="20" spans="1:10" x14ac:dyDescent="0.2">
      <c r="A20" s="31"/>
      <c r="B20" s="32" t="s">
        <v>24</v>
      </c>
      <c r="C20" s="10">
        <v>0</v>
      </c>
      <c r="D20" s="10">
        <v>0</v>
      </c>
      <c r="E20" s="10">
        <v>0</v>
      </c>
      <c r="F20" s="10">
        <v>0</v>
      </c>
      <c r="G20" s="27">
        <f t="shared" si="0"/>
        <v>0</v>
      </c>
      <c r="H20" s="33"/>
      <c r="I20" s="12"/>
      <c r="J20" s="12"/>
    </row>
    <row r="21" spans="1:10" x14ac:dyDescent="0.2">
      <c r="A21" s="31"/>
      <c r="B21" s="32" t="s">
        <v>25</v>
      </c>
      <c r="C21" s="10">
        <v>0</v>
      </c>
      <c r="D21" s="10">
        <v>0</v>
      </c>
      <c r="E21" s="10">
        <v>0</v>
      </c>
      <c r="F21" s="10">
        <v>0</v>
      </c>
      <c r="G21" s="27">
        <v>0</v>
      </c>
    </row>
    <row r="22" spans="1:10" x14ac:dyDescent="0.2">
      <c r="A22" s="31"/>
      <c r="B22" s="32" t="s">
        <v>26</v>
      </c>
      <c r="C22" s="10">
        <v>0</v>
      </c>
      <c r="D22" s="10">
        <v>0</v>
      </c>
      <c r="E22" s="10">
        <v>0</v>
      </c>
      <c r="F22" s="10">
        <v>0</v>
      </c>
      <c r="G22" s="27">
        <v>0</v>
      </c>
    </row>
    <row r="23" spans="1:10" x14ac:dyDescent="0.2">
      <c r="A23" s="31"/>
      <c r="B23" s="34"/>
      <c r="C23" s="35"/>
      <c r="D23" s="35"/>
      <c r="E23" s="35"/>
      <c r="F23" s="35"/>
      <c r="G23" s="36"/>
    </row>
    <row r="24" spans="1:10" x14ac:dyDescent="0.2">
      <c r="A24" s="31"/>
      <c r="B24" s="34" t="s">
        <v>27</v>
      </c>
      <c r="C24" s="35">
        <f>SUM(C26:C34)</f>
        <v>179841194.45200998</v>
      </c>
      <c r="D24" s="35">
        <f>SUM(D26:D34)</f>
        <v>12041297.837239999</v>
      </c>
      <c r="E24" s="35">
        <f>SUM(E26:E34)</f>
        <v>14826709.651040001</v>
      </c>
      <c r="F24" s="35">
        <f>SUM(F26:F34)</f>
        <v>176475663.28722996</v>
      </c>
      <c r="G24" s="36">
        <f>SUM(G26:G34)</f>
        <v>-3365531.164780017</v>
      </c>
    </row>
    <row r="25" spans="1:10" x14ac:dyDescent="0.2">
      <c r="A25" s="31"/>
      <c r="B25" s="34"/>
      <c r="C25" s="35"/>
      <c r="D25" s="35"/>
      <c r="E25" s="35"/>
      <c r="F25" s="35"/>
      <c r="G25" s="36"/>
    </row>
    <row r="26" spans="1:10" x14ac:dyDescent="0.2">
      <c r="A26" s="31"/>
      <c r="B26" s="32" t="s">
        <v>11</v>
      </c>
      <c r="C26" s="10">
        <f>+Hoja1!C7+Hoja1!C8+Hoja1!C9</f>
        <v>4583176.3492199993</v>
      </c>
      <c r="D26" s="10">
        <f>+Hoja1!E8</f>
        <v>11906424.45176</v>
      </c>
      <c r="E26" s="10">
        <f>+Hoja1!F8</f>
        <v>12267538.960760001</v>
      </c>
      <c r="F26" s="10">
        <f>+Hoja1!G7+Hoja1!G8+Hoja1!G9</f>
        <v>4222061.8402199997</v>
      </c>
      <c r="G26" s="27">
        <f t="shared" ref="G26:G33" si="2">+F26-C26</f>
        <v>-361114.50899999961</v>
      </c>
      <c r="H26" s="33"/>
      <c r="I26" s="12"/>
      <c r="J26" s="12"/>
    </row>
    <row r="27" spans="1:10" x14ac:dyDescent="0.2">
      <c r="A27" s="31"/>
      <c r="B27" s="32" t="s">
        <v>12</v>
      </c>
      <c r="C27" s="10">
        <v>0</v>
      </c>
      <c r="D27" s="10">
        <v>0</v>
      </c>
      <c r="E27" s="10">
        <v>0</v>
      </c>
      <c r="F27" s="10">
        <f t="shared" ref="F27:F31" si="3">+C27+D27-E27</f>
        <v>0</v>
      </c>
      <c r="G27" s="27">
        <f t="shared" si="2"/>
        <v>0</v>
      </c>
      <c r="H27" s="33"/>
      <c r="I27" s="12"/>
      <c r="J27" s="12"/>
    </row>
    <row r="28" spans="1:10" x14ac:dyDescent="0.2">
      <c r="A28" s="31"/>
      <c r="B28" s="32" t="s">
        <v>13</v>
      </c>
      <c r="C28" s="10">
        <f>+Hoja1!C10+Hoja1!C11+Hoja1!C12+Hoja1!C13+Hoja1!C14</f>
        <v>187851350.84890997</v>
      </c>
      <c r="D28" s="10">
        <f>+Hoja1!E13+Hoja1!E14</f>
        <v>134873.38548</v>
      </c>
      <c r="E28" s="10">
        <f>+Hoja1!F13</f>
        <v>2559170.6902800002</v>
      </c>
      <c r="F28" s="10">
        <f>+Hoja1!G10+Hoja1!G11+Hoja1!G12+Hoja1!G13+Hoja1!G14</f>
        <v>184846934.19312996</v>
      </c>
      <c r="G28" s="27">
        <f t="shared" si="2"/>
        <v>-3004416.6557800174</v>
      </c>
      <c r="H28" s="33"/>
      <c r="I28" s="12"/>
      <c r="J28" s="12"/>
    </row>
    <row r="29" spans="1:10" x14ac:dyDescent="0.2">
      <c r="A29" s="31"/>
      <c r="B29" s="32" t="s">
        <v>14</v>
      </c>
      <c r="C29" s="10">
        <f>+Hoja1!C15+Hoja1!C16+Hoja1!C17+Hoja1!C18+Hoja1!C19+Hoja1!C20+Hoja1!C21+Hoja1!C22</f>
        <v>7397845.1679600002</v>
      </c>
      <c r="D29" s="10">
        <v>0</v>
      </c>
      <c r="E29" s="10">
        <v>0</v>
      </c>
      <c r="F29" s="10">
        <f>+Hoja1!G15+Hoja1!G16+Hoja1!G17+Hoja1!G18+Hoja1!G19+Hoja1!G20+Hoja1!G21+Hoja1!G22</f>
        <v>7397845.1679600002</v>
      </c>
      <c r="G29" s="27">
        <f t="shared" si="2"/>
        <v>0</v>
      </c>
      <c r="H29" s="33"/>
      <c r="I29" s="12"/>
      <c r="J29" s="12"/>
    </row>
    <row r="30" spans="1:10" x14ac:dyDescent="0.2">
      <c r="A30" s="31"/>
      <c r="B30" s="32" t="s">
        <v>15</v>
      </c>
      <c r="C30" s="10">
        <v>0</v>
      </c>
      <c r="D30" s="10">
        <v>0</v>
      </c>
      <c r="E30" s="10">
        <v>0</v>
      </c>
      <c r="F30" s="10">
        <f t="shared" si="3"/>
        <v>0</v>
      </c>
      <c r="G30" s="27">
        <f t="shared" si="2"/>
        <v>0</v>
      </c>
      <c r="H30" s="33"/>
      <c r="I30" s="12"/>
      <c r="J30" s="12"/>
    </row>
    <row r="31" spans="1:10" x14ac:dyDescent="0.2">
      <c r="A31" s="31"/>
      <c r="B31" s="32" t="s">
        <v>16</v>
      </c>
      <c r="C31" s="10">
        <v>-19991177.914080001</v>
      </c>
      <c r="D31" s="10">
        <v>0</v>
      </c>
      <c r="E31" s="10">
        <v>0</v>
      </c>
      <c r="F31" s="10">
        <f t="shared" si="3"/>
        <v>-19991177.914080001</v>
      </c>
      <c r="G31" s="27">
        <f t="shared" si="2"/>
        <v>0</v>
      </c>
      <c r="H31" s="33"/>
      <c r="I31" s="12"/>
      <c r="J31" s="12"/>
    </row>
    <row r="32" spans="1:10" x14ac:dyDescent="0.2">
      <c r="A32" s="31"/>
      <c r="B32" s="32" t="s">
        <v>17</v>
      </c>
      <c r="C32" s="10">
        <v>0</v>
      </c>
      <c r="D32" s="10">
        <v>0</v>
      </c>
      <c r="E32" s="10">
        <v>0</v>
      </c>
      <c r="F32" s="10">
        <v>0</v>
      </c>
      <c r="G32" s="27">
        <f t="shared" si="2"/>
        <v>0</v>
      </c>
      <c r="H32" s="33"/>
      <c r="I32" s="12"/>
      <c r="J32" s="12"/>
    </row>
    <row r="33" spans="1:10" x14ac:dyDescent="0.2">
      <c r="A33" s="31"/>
      <c r="B33" s="32" t="s">
        <v>18</v>
      </c>
      <c r="C33" s="10">
        <v>0</v>
      </c>
      <c r="D33" s="10">
        <v>0</v>
      </c>
      <c r="E33" s="10">
        <v>0</v>
      </c>
      <c r="F33" s="10">
        <v>0</v>
      </c>
      <c r="G33" s="27">
        <f t="shared" si="2"/>
        <v>0</v>
      </c>
      <c r="I33" s="12"/>
      <c r="J33" s="12"/>
    </row>
    <row r="34" spans="1:10" x14ac:dyDescent="0.2">
      <c r="A34" s="31"/>
      <c r="B34" s="32" t="s">
        <v>19</v>
      </c>
      <c r="C34" s="10">
        <v>0</v>
      </c>
      <c r="D34" s="10">
        <v>0</v>
      </c>
      <c r="E34" s="10">
        <v>0</v>
      </c>
      <c r="F34" s="10">
        <v>0</v>
      </c>
      <c r="G34" s="27">
        <v>0</v>
      </c>
    </row>
    <row r="35" spans="1:10" x14ac:dyDescent="0.2">
      <c r="B35" s="28"/>
      <c r="C35" s="10"/>
      <c r="D35" s="10"/>
      <c r="E35" s="10"/>
      <c r="F35" s="10"/>
      <c r="G35" s="27"/>
    </row>
    <row r="36" spans="1:10" x14ac:dyDescent="0.2">
      <c r="B36" s="37" t="s">
        <v>20</v>
      </c>
      <c r="C36" s="35">
        <f>SUM(C14+C24)</f>
        <v>209181334.79584998</v>
      </c>
      <c r="D36" s="35">
        <f>SUM(D14+D24)</f>
        <v>846329606.75373995</v>
      </c>
      <c r="E36" s="35">
        <f>SUM(E14+E24)</f>
        <v>850805548.44598997</v>
      </c>
      <c r="F36" s="35">
        <f>SUM(F14+F24)</f>
        <v>204094563.17151996</v>
      </c>
      <c r="G36" s="36">
        <f>SUM(G14+G24)</f>
        <v>-5086771.6243300159</v>
      </c>
    </row>
    <row r="37" spans="1:10" ht="13.5" thickBot="1" x14ac:dyDescent="0.25">
      <c r="B37" s="38"/>
      <c r="C37" s="39"/>
      <c r="D37" s="39"/>
      <c r="E37" s="39"/>
      <c r="F37" s="39"/>
      <c r="G37" s="40"/>
      <c r="I37" s="12"/>
    </row>
  </sheetData>
  <mergeCells count="6">
    <mergeCell ref="B9:B10"/>
    <mergeCell ref="B3:G3"/>
    <mergeCell ref="B4:G4"/>
    <mergeCell ref="B5:G5"/>
    <mergeCell ref="B7:G7"/>
    <mergeCell ref="B6:G6"/>
  </mergeCells>
  <printOptions horizontalCentered="1"/>
  <pageMargins left="0.19685039370078741" right="0.19685039370078741" top="0.78740157480314965" bottom="1.1417322834645669" header="0.31496062992125984" footer="0.82677165354330717"/>
  <pageSetup scale="80" orientation="landscape" r:id="rId1"/>
  <ignoredErrors>
    <ignoredError sqref="A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G6" sqref="G6"/>
    </sheetView>
  </sheetViews>
  <sheetFormatPr baseColWidth="10" defaultRowHeight="15" x14ac:dyDescent="0.25"/>
  <cols>
    <col min="1" max="1" width="5" bestFit="1" customWidth="1"/>
    <col min="2" max="2" width="69.5703125" customWidth="1"/>
    <col min="3" max="4" width="16.42578125" bestFit="1" customWidth="1"/>
    <col min="5" max="6" width="17.42578125" bestFit="1" customWidth="1"/>
    <col min="7" max="8" width="16.42578125" bestFit="1" customWidth="1"/>
    <col min="9" max="9" width="12.7109375" bestFit="1" customWidth="1"/>
  </cols>
  <sheetData>
    <row r="1" spans="1:11" ht="15.75" thickBot="1" x14ac:dyDescent="0.3">
      <c r="A1" s="1" t="s">
        <v>32</v>
      </c>
      <c r="B1" s="2" t="s">
        <v>33</v>
      </c>
      <c r="C1" s="4">
        <v>16394.590220000002</v>
      </c>
      <c r="D1" s="4">
        <v>0</v>
      </c>
      <c r="E1" s="4">
        <v>13294309.614540001</v>
      </c>
      <c r="F1" s="4">
        <v>13295089.329540001</v>
      </c>
      <c r="G1" s="4">
        <v>15614.87522</v>
      </c>
      <c r="H1" s="4">
        <v>0</v>
      </c>
    </row>
    <row r="2" spans="1:11" ht="15.75" thickBot="1" x14ac:dyDescent="0.3">
      <c r="A2" s="1" t="s">
        <v>34</v>
      </c>
      <c r="B2" s="2" t="s">
        <v>35</v>
      </c>
      <c r="C2" s="4">
        <v>10026045.13965</v>
      </c>
      <c r="D2" s="4">
        <v>0</v>
      </c>
      <c r="E2" s="4">
        <v>443548333.61413002</v>
      </c>
      <c r="F2" s="4">
        <v>445748406.23839003</v>
      </c>
      <c r="G2" s="4">
        <v>7825972.5153900003</v>
      </c>
      <c r="H2" s="4">
        <v>0</v>
      </c>
    </row>
    <row r="3" spans="1:11" ht="15.75" thickBot="1" x14ac:dyDescent="0.3">
      <c r="A3" s="1" t="s">
        <v>36</v>
      </c>
      <c r="B3" s="2" t="s">
        <v>37</v>
      </c>
      <c r="C3" s="4">
        <v>17154899.567329999</v>
      </c>
      <c r="D3" s="4">
        <v>0</v>
      </c>
      <c r="E3" s="4">
        <v>377073594.13880998</v>
      </c>
      <c r="F3" s="4">
        <v>375506915.96965998</v>
      </c>
      <c r="G3" s="4">
        <v>18721577.736480001</v>
      </c>
      <c r="H3" s="4">
        <v>0</v>
      </c>
    </row>
    <row r="4" spans="1:11" ht="15.75" thickBot="1" x14ac:dyDescent="0.3">
      <c r="A4" s="1" t="s">
        <v>38</v>
      </c>
      <c r="B4" s="2" t="s">
        <v>39</v>
      </c>
      <c r="C4" s="4">
        <v>177543.95761000001</v>
      </c>
      <c r="D4" s="4">
        <v>0</v>
      </c>
      <c r="E4" s="4">
        <v>43523.417840000002</v>
      </c>
      <c r="F4" s="4">
        <v>43188.417090000003</v>
      </c>
      <c r="G4" s="4">
        <v>177878.95836000002</v>
      </c>
      <c r="H4" s="4">
        <v>0</v>
      </c>
    </row>
    <row r="5" spans="1:11" ht="15.75" thickBot="1" x14ac:dyDescent="0.3">
      <c r="A5" s="1" t="s">
        <v>40</v>
      </c>
      <c r="B5" s="2" t="s">
        <v>41</v>
      </c>
      <c r="C5" s="4">
        <f>3563913.85631-1706830.9</f>
        <v>1857082.9563100003</v>
      </c>
      <c r="D5" s="4">
        <v>0</v>
      </c>
      <c r="E5" s="4">
        <v>328548.13118000003</v>
      </c>
      <c r="F5" s="4">
        <v>1382444.2892199999</v>
      </c>
      <c r="G5" s="4">
        <f>2510017.69827-1739495.9</f>
        <v>770521.79827000014</v>
      </c>
      <c r="H5" s="4">
        <v>0</v>
      </c>
    </row>
    <row r="6" spans="1:11" ht="15.75" thickBot="1" x14ac:dyDescent="0.3">
      <c r="A6" s="1" t="s">
        <v>42</v>
      </c>
      <c r="B6" s="2" t="s">
        <v>43</v>
      </c>
      <c r="C6" s="4">
        <v>108174.13271999999</v>
      </c>
      <c r="D6" s="4">
        <v>0</v>
      </c>
      <c r="E6" s="4">
        <v>0</v>
      </c>
      <c r="F6" s="4">
        <v>840.13215000000002</v>
      </c>
      <c r="G6" s="4">
        <v>107334.00056999999</v>
      </c>
      <c r="H6" s="4">
        <v>0</v>
      </c>
    </row>
    <row r="7" spans="1:11" ht="15.75" thickBot="1" x14ac:dyDescent="0.3">
      <c r="A7" s="1" t="s">
        <v>44</v>
      </c>
      <c r="B7" s="2" t="s">
        <v>45</v>
      </c>
      <c r="C7" s="4">
        <v>2000</v>
      </c>
      <c r="D7" s="4">
        <v>0</v>
      </c>
      <c r="E7" s="4">
        <v>0</v>
      </c>
      <c r="F7" s="4">
        <v>0</v>
      </c>
      <c r="G7" s="4">
        <v>2000</v>
      </c>
      <c r="H7" s="4">
        <v>0</v>
      </c>
    </row>
    <row r="8" spans="1:11" ht="15.75" thickBot="1" x14ac:dyDescent="0.3">
      <c r="A8" s="1" t="s">
        <v>46</v>
      </c>
      <c r="B8" s="2" t="s">
        <v>47</v>
      </c>
      <c r="C8" s="4">
        <v>3683958.4629499996</v>
      </c>
      <c r="D8" s="4">
        <v>0</v>
      </c>
      <c r="E8" s="4">
        <v>11906424.45176</v>
      </c>
      <c r="F8" s="4">
        <v>12267538.960760001</v>
      </c>
      <c r="G8" s="4">
        <v>3322843.95395</v>
      </c>
      <c r="H8" s="4">
        <v>0</v>
      </c>
    </row>
    <row r="9" spans="1:11" ht="15.75" thickBot="1" x14ac:dyDescent="0.3">
      <c r="A9" s="1" t="s">
        <v>48</v>
      </c>
      <c r="B9" s="2" t="s">
        <v>49</v>
      </c>
      <c r="C9" s="4">
        <v>897217.88627000002</v>
      </c>
      <c r="D9" s="4">
        <v>0</v>
      </c>
      <c r="E9" s="4">
        <v>0</v>
      </c>
      <c r="F9" s="4">
        <v>0</v>
      </c>
      <c r="G9" s="4">
        <v>897217.88627000002</v>
      </c>
      <c r="H9" s="4">
        <v>0</v>
      </c>
    </row>
    <row r="10" spans="1:11" ht="15.75" thickBot="1" x14ac:dyDescent="0.3">
      <c r="A10" s="1" t="s">
        <v>50</v>
      </c>
      <c r="B10" s="2" t="s">
        <v>51</v>
      </c>
      <c r="C10" s="4">
        <v>75500399.608679995</v>
      </c>
      <c r="D10" s="4">
        <v>0</v>
      </c>
      <c r="E10" s="4">
        <v>0</v>
      </c>
      <c r="F10" s="4">
        <v>0</v>
      </c>
      <c r="G10" s="4">
        <v>75500399.608679995</v>
      </c>
      <c r="H10" s="4">
        <v>0</v>
      </c>
    </row>
    <row r="11" spans="1:11" ht="15.75" thickBot="1" x14ac:dyDescent="0.3">
      <c r="A11" s="1" t="s">
        <v>52</v>
      </c>
      <c r="B11" s="2" t="s">
        <v>53</v>
      </c>
      <c r="C11" s="4">
        <v>96863006.289839998</v>
      </c>
      <c r="D11" s="4">
        <v>0</v>
      </c>
      <c r="E11" s="4">
        <v>0</v>
      </c>
      <c r="F11" s="4">
        <v>0</v>
      </c>
      <c r="G11" s="4">
        <v>96863006.289839998</v>
      </c>
      <c r="H11" s="4">
        <v>0</v>
      </c>
      <c r="K11" s="3"/>
    </row>
    <row r="12" spans="1:11" ht="15.75" thickBot="1" x14ac:dyDescent="0.3">
      <c r="A12" s="1" t="s">
        <v>54</v>
      </c>
      <c r="B12" s="2" t="s">
        <v>55</v>
      </c>
      <c r="C12" s="4">
        <v>5630965.2379000001</v>
      </c>
      <c r="D12" s="4">
        <v>0</v>
      </c>
      <c r="E12" s="4">
        <v>0</v>
      </c>
      <c r="F12" s="4">
        <v>0</v>
      </c>
      <c r="G12" s="4">
        <v>5630965.2379000001</v>
      </c>
      <c r="H12" s="4">
        <v>0</v>
      </c>
    </row>
    <row r="13" spans="1:11" ht="15.75" thickBot="1" x14ac:dyDescent="0.3">
      <c r="A13" s="1" t="s">
        <v>56</v>
      </c>
      <c r="B13" s="2" t="s">
        <v>57</v>
      </c>
      <c r="C13" s="4">
        <v>8814950.32938</v>
      </c>
      <c r="D13" s="4">
        <v>0</v>
      </c>
      <c r="E13" s="4">
        <v>132911.85016</v>
      </c>
      <c r="F13" s="4">
        <v>2559170.6902800002</v>
      </c>
      <c r="G13" s="4">
        <v>6388691.4892600002</v>
      </c>
      <c r="H13" s="4">
        <v>0</v>
      </c>
    </row>
    <row r="14" spans="1:11" ht="15.75" thickBot="1" x14ac:dyDescent="0.3">
      <c r="A14" s="1" t="s">
        <v>58</v>
      </c>
      <c r="B14" s="2" t="s">
        <v>59</v>
      </c>
      <c r="C14" s="4">
        <v>1042029.3831100001</v>
      </c>
      <c r="D14" s="4">
        <v>0</v>
      </c>
      <c r="E14" s="4">
        <v>1961.53532</v>
      </c>
      <c r="F14" s="4">
        <v>580119.35097999999</v>
      </c>
      <c r="G14" s="4">
        <v>463871.56744999997</v>
      </c>
      <c r="H14" s="4">
        <v>0</v>
      </c>
    </row>
    <row r="15" spans="1:11" ht="15.75" thickBot="1" x14ac:dyDescent="0.3">
      <c r="A15" s="1" t="s">
        <v>60</v>
      </c>
      <c r="B15" s="2" t="s">
        <v>61</v>
      </c>
      <c r="C15" s="4">
        <v>1481960.82883</v>
      </c>
      <c r="D15" s="4">
        <v>0</v>
      </c>
      <c r="E15" s="4">
        <v>0</v>
      </c>
      <c r="F15" s="4">
        <v>0</v>
      </c>
      <c r="G15" s="4">
        <v>1481960.82883</v>
      </c>
      <c r="H15" s="4">
        <v>0</v>
      </c>
    </row>
    <row r="16" spans="1:11" ht="15.75" thickBot="1" x14ac:dyDescent="0.3">
      <c r="A16" s="1" t="s">
        <v>62</v>
      </c>
      <c r="B16" s="2" t="s">
        <v>63</v>
      </c>
      <c r="C16" s="4">
        <v>13620.43705</v>
      </c>
      <c r="D16" s="4">
        <v>0</v>
      </c>
      <c r="E16" s="4">
        <v>0</v>
      </c>
      <c r="F16" s="4">
        <v>0</v>
      </c>
      <c r="G16" s="4">
        <v>13620.43705</v>
      </c>
      <c r="H16" s="4">
        <v>0</v>
      </c>
    </row>
    <row r="17" spans="1:9" ht="15.75" thickBot="1" x14ac:dyDescent="0.3">
      <c r="A17" s="1" t="s">
        <v>64</v>
      </c>
      <c r="B17" s="2" t="s">
        <v>65</v>
      </c>
      <c r="C17" s="4">
        <v>64389.916109999998</v>
      </c>
      <c r="D17" s="4">
        <v>0</v>
      </c>
      <c r="E17" s="4">
        <v>0</v>
      </c>
      <c r="F17" s="4">
        <v>0</v>
      </c>
      <c r="G17" s="4">
        <v>64389.916109999998</v>
      </c>
      <c r="H17" s="4">
        <v>0</v>
      </c>
    </row>
    <row r="18" spans="1:9" ht="15.75" thickBot="1" x14ac:dyDescent="0.3">
      <c r="A18" s="1" t="s">
        <v>66</v>
      </c>
      <c r="B18" s="2" t="s">
        <v>67</v>
      </c>
      <c r="C18" s="4">
        <v>2642629.94783</v>
      </c>
      <c r="D18" s="4">
        <v>0</v>
      </c>
      <c r="E18" s="4">
        <v>0</v>
      </c>
      <c r="F18" s="4">
        <v>0</v>
      </c>
      <c r="G18" s="4">
        <v>2642629.94783</v>
      </c>
      <c r="H18" s="4">
        <v>0</v>
      </c>
    </row>
    <row r="19" spans="1:9" ht="15.75" thickBot="1" x14ac:dyDescent="0.3">
      <c r="A19" s="1" t="s">
        <v>68</v>
      </c>
      <c r="B19" s="2" t="s">
        <v>69</v>
      </c>
      <c r="C19" s="4">
        <v>333500.17977999995</v>
      </c>
      <c r="D19" s="4">
        <v>0</v>
      </c>
      <c r="E19" s="4">
        <v>0</v>
      </c>
      <c r="F19" s="4">
        <v>0</v>
      </c>
      <c r="G19" s="4">
        <v>333500.17977999995</v>
      </c>
      <c r="H19" s="4">
        <v>0</v>
      </c>
    </row>
    <row r="20" spans="1:9" ht="15.75" thickBot="1" x14ac:dyDescent="0.3">
      <c r="A20" s="1" t="s">
        <v>70</v>
      </c>
      <c r="B20" s="2" t="s">
        <v>71</v>
      </c>
      <c r="C20" s="4">
        <v>2808285.1162199997</v>
      </c>
      <c r="D20" s="4">
        <v>0</v>
      </c>
      <c r="E20" s="4">
        <v>0</v>
      </c>
      <c r="F20" s="4">
        <v>0</v>
      </c>
      <c r="G20" s="4">
        <v>2808285.1162199997</v>
      </c>
      <c r="H20" s="4">
        <v>0</v>
      </c>
    </row>
    <row r="21" spans="1:9" ht="15.75" thickBot="1" x14ac:dyDescent="0.3">
      <c r="A21" s="1" t="s">
        <v>72</v>
      </c>
      <c r="B21" s="2" t="s">
        <v>73</v>
      </c>
      <c r="C21" s="4">
        <v>52196.811259999995</v>
      </c>
      <c r="D21" s="4">
        <v>0</v>
      </c>
      <c r="E21" s="4">
        <v>0</v>
      </c>
      <c r="F21" s="4">
        <v>0</v>
      </c>
      <c r="G21" s="4">
        <v>52196.811259999995</v>
      </c>
      <c r="H21" s="4">
        <v>0</v>
      </c>
    </row>
    <row r="22" spans="1:9" ht="15.75" thickBot="1" x14ac:dyDescent="0.3">
      <c r="A22" s="1" t="s">
        <v>74</v>
      </c>
      <c r="B22" s="2" t="s">
        <v>75</v>
      </c>
      <c r="C22" s="4">
        <v>1261.9308799999999</v>
      </c>
      <c r="D22" s="4">
        <v>0</v>
      </c>
      <c r="E22" s="4">
        <v>0</v>
      </c>
      <c r="F22" s="4">
        <v>0</v>
      </c>
      <c r="G22" s="4">
        <v>1261.9308799999999</v>
      </c>
      <c r="H22" s="4">
        <v>0</v>
      </c>
    </row>
    <row r="23" spans="1:9" ht="15.75" thickBot="1" x14ac:dyDescent="0.3">
      <c r="A23" s="1" t="s">
        <v>76</v>
      </c>
      <c r="B23" s="2" t="s">
        <v>77</v>
      </c>
      <c r="C23" s="4">
        <v>0</v>
      </c>
      <c r="D23" s="4">
        <v>14102736.319660001</v>
      </c>
      <c r="E23" s="4">
        <v>0</v>
      </c>
      <c r="F23" s="4">
        <v>0</v>
      </c>
      <c r="G23" s="4">
        <v>0</v>
      </c>
      <c r="H23" s="4">
        <v>14102736.319660001</v>
      </c>
    </row>
    <row r="24" spans="1:9" ht="15.75" thickBot="1" x14ac:dyDescent="0.3">
      <c r="A24" s="1" t="s">
        <v>78</v>
      </c>
      <c r="B24" s="2" t="s">
        <v>79</v>
      </c>
      <c r="C24" s="4">
        <v>0</v>
      </c>
      <c r="D24" s="4">
        <v>5888441.59442</v>
      </c>
      <c r="E24" s="4">
        <v>0</v>
      </c>
      <c r="F24" s="4">
        <v>0</v>
      </c>
      <c r="G24" s="4">
        <v>0</v>
      </c>
      <c r="H24" s="4">
        <v>5888441.59442</v>
      </c>
    </row>
    <row r="26" spans="1:9" x14ac:dyDescent="0.25">
      <c r="G26" s="5">
        <f>SUM(G1:G25)</f>
        <v>224085741.08560002</v>
      </c>
      <c r="H26" s="5">
        <f>SUM(H1:H25)</f>
        <v>19991177.914080001</v>
      </c>
      <c r="I26" s="5">
        <f>+G26-H26</f>
        <v>204094563.17152002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Edo Analit del Activo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Carol</cp:lastModifiedBy>
  <cp:lastPrinted>2023-10-19T18:13:38Z</cp:lastPrinted>
  <dcterms:created xsi:type="dcterms:W3CDTF">2018-04-20T00:49:47Z</dcterms:created>
  <dcterms:modified xsi:type="dcterms:W3CDTF">2023-10-19T18:13:42Z</dcterms:modified>
</cp:coreProperties>
</file>