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13" r:id="rId1"/>
  </sheets>
  <calcPr calcId="152511"/>
</workbook>
</file>

<file path=xl/calcChain.xml><?xml version="1.0" encoding="utf-8"?>
<calcChain xmlns="http://schemas.openxmlformats.org/spreadsheetml/2006/main">
  <c r="H44" i="13" l="1"/>
  <c r="G44" i="13"/>
  <c r="H43" i="13"/>
  <c r="G43" i="13"/>
  <c r="H42" i="13"/>
  <c r="G42" i="13"/>
  <c r="H41" i="13"/>
  <c r="G41" i="13"/>
  <c r="G33" i="13"/>
  <c r="H19" i="13"/>
  <c r="H33" i="13" s="1"/>
  <c r="G60" i="13" l="1"/>
  <c r="G66" i="13" s="1"/>
  <c r="H60" i="13"/>
  <c r="H66" i="13" s="1"/>
</calcChain>
</file>

<file path=xl/sharedStrings.xml><?xml version="1.0" encoding="utf-8"?>
<sst xmlns="http://schemas.openxmlformats.org/spreadsheetml/2006/main" count="86" uniqueCount="47">
  <si>
    <t xml:space="preserve"> </t>
  </si>
  <si>
    <t xml:space="preserve">Estado Analitico de la Deuda y Otros Pasivos </t>
  </si>
  <si>
    <t>(miles de pesos)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</si>
  <si>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</si>
  <si>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</si>
  <si>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</si>
  <si>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</si>
  <si>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</si>
  <si>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</si>
  <si>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</si>
  <si>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</si>
  <si>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</si>
  <si>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</si>
  <si>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</si>
  <si>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</si>
  <si>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</si>
  <si>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</si>
  <si>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</si>
  <si>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</si>
  <si>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Bancomer S.A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</si>
  <si>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</si>
  <si>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</si>
  <si>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</si>
  <si>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</si>
  <si>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</si>
  <si>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</si>
  <si>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</si>
  <si>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</si>
  <si>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</si>
  <si>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</si>
  <si>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</si>
  <si>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</si>
  <si>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</si>
  <si>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Vias Consecionadas del Norte S.A</t>
  </si>
  <si>
    <t>Casa de Proyectos S.A</t>
  </si>
  <si>
    <t>FRAPIMEX</t>
  </si>
  <si>
    <t>Construcción y Señalamiento S.A</t>
  </si>
  <si>
    <t>LAUNAK S,A</t>
  </si>
  <si>
    <t>Arrendamientos Financieros:</t>
  </si>
  <si>
    <t>Subtotal Largo Plazo</t>
  </si>
  <si>
    <t xml:space="preserve">Otros Pasivos </t>
  </si>
  <si>
    <t xml:space="preserve">TOTAL DEUDA Y OTROS PASIVOS </t>
  </si>
  <si>
    <t>Construcciones Majora S.A</t>
  </si>
  <si>
    <t>Innova Slauffle S.A</t>
  </si>
  <si>
    <t>Del 01 de Enero de 2019 al 31 de Marzo de 2019</t>
  </si>
  <si>
    <t>Bono Cupon Cero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</si>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</sst>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4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4" fontId="4" fillId="2" borderId="17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8" xfId="0" applyFont="1" applyBorder="1"/>
    <xf numFmtId="0" fontId="1" fillId="0" borderId="11" xfId="0" applyFont="1" applyBorder="1"/>
    <xf numFmtId="0" fontId="3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1" fillId="0" borderId="14" xfId="0" applyFont="1" applyBorder="1"/>
    <xf numFmtId="0" fontId="6" fillId="0" borderId="12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1" fillId="0" borderId="14" xfId="0" applyFont="1" applyBorder="1" applyAlignment="1">
      <alignment horizontal="center"/>
    </xf>
    <xf numFmtId="4" fontId="7" fillId="0" borderId="0" xfId="0" applyNumberFormat="1" applyFont="1" applyBorder="1"/>
    <xf numFmtId="4" fontId="7" fillId="0" borderId="14" xfId="0" applyNumberFormat="1" applyFont="1" applyBorder="1" applyAlignment="1">
      <alignment horizontal="center"/>
    </xf>
    <xf numFmtId="164" fontId="7" fillId="0" borderId="14" xfId="0" applyNumberFormat="1" applyFont="1" applyBorder="1"/>
    <xf numFmtId="4" fontId="1" fillId="0" borderId="0" xfId="0" applyNumberFormat="1" applyFont="1" applyBorder="1"/>
    <xf numFmtId="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/>
    <xf numFmtId="0" fontId="6" fillId="2" borderId="12" xfId="0" applyFont="1" applyFill="1" applyBorder="1"/>
    <xf numFmtId="0" fontId="3" fillId="2" borderId="0" xfId="0" applyFont="1" applyFill="1" applyBorder="1"/>
    <xf numFmtId="0" fontId="3" fillId="2" borderId="13" xfId="0" applyFont="1" applyFill="1" applyBorder="1"/>
    <xf numFmtId="0" fontId="8" fillId="2" borderId="14" xfId="0" applyFont="1" applyFill="1" applyBorder="1" applyAlignment="1">
      <alignment horizontal="center"/>
    </xf>
    <xf numFmtId="164" fontId="3" fillId="2" borderId="14" xfId="0" applyNumberFormat="1" applyFont="1" applyFill="1" applyBorder="1"/>
    <xf numFmtId="0" fontId="8" fillId="0" borderId="14" xfId="0" applyFont="1" applyBorder="1" applyAlignment="1">
      <alignment horizontal="center"/>
    </xf>
    <xf numFmtId="0" fontId="8" fillId="2" borderId="14" xfId="0" applyFont="1" applyFill="1" applyBorder="1"/>
    <xf numFmtId="0" fontId="3" fillId="2" borderId="14" xfId="0" applyFont="1" applyFill="1" applyBorder="1"/>
    <xf numFmtId="164" fontId="1" fillId="0" borderId="0" xfId="0" applyNumberFormat="1" applyFont="1"/>
    <xf numFmtId="164" fontId="4" fillId="0" borderId="14" xfId="0" applyNumberFormat="1" applyFont="1" applyBorder="1"/>
    <xf numFmtId="164" fontId="9" fillId="0" borderId="14" xfId="0" applyNumberFormat="1" applyFont="1" applyBorder="1"/>
    <xf numFmtId="165" fontId="4" fillId="0" borderId="14" xfId="0" applyNumberFormat="1" applyFont="1" applyBorder="1"/>
    <xf numFmtId="0" fontId="6" fillId="2" borderId="0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9" xfId="0" applyFont="1" applyBorder="1"/>
    <xf numFmtId="0" fontId="1" fillId="0" borderId="17" xfId="0" applyFon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6"/>
  <sheetViews>
    <sheetView tabSelected="1" workbookViewId="0">
      <selection activeCell="D12" sqref="D12"/>
    </sheetView>
  </sheetViews>
  <sheetFormatPr baseColWidth="10" defaultRowHeight="14.25" x14ac:dyDescent="0.2"/>
  <cols>
    <col min="1" max="1" width="1.42578125" style="1" customWidth="1"/>
    <col min="2" max="2" width="2.7109375" style="1" customWidth="1"/>
    <col min="3" max="3" width="6.140625" style="1" customWidth="1"/>
    <col min="4" max="4" width="48" style="1" customWidth="1"/>
    <col min="5" max="5" width="16.5703125" style="1" customWidth="1"/>
    <col min="6" max="6" width="17.140625" style="1" customWidth="1"/>
    <col min="7" max="7" width="19.7109375" style="1" customWidth="1"/>
    <col min="8" max="8" width="22.140625" style="1" customWidth="1"/>
    <col min="9" max="9" width="14.5703125" style="1" customWidth="1"/>
    <col min="10" max="16384" width="11.42578125" style="1"/>
  </cols>
  <sheetData>
    <row r="1" spans="2:8" ht="6.75" customHeight="1" thickBot="1" x14ac:dyDescent="0.25">
      <c r="H1" s="1" t="s">
        <v>0</v>
      </c>
    </row>
    <row r="2" spans="2:8" ht="20.25" x14ac:dyDescent="0.3">
      <c r="B2" s="2" t="s">
        <v>46</v>
      </c>
      <c r="C2" s="3"/>
      <c r="D2" s="3"/>
      <c r="E2" s="3"/>
      <c r="F2" s="3"/>
      <c r="G2" s="4"/>
      <c r="H2" s="5"/>
    </row>
    <row r="3" spans="2:8" ht="18" x14ac:dyDescent="0.25">
      <c r="B3" s="6" t="s">
        <v>1</v>
      </c>
      <c r="C3" s="7"/>
      <c r="D3" s="7"/>
      <c r="E3" s="7"/>
      <c r="F3" s="7"/>
      <c r="G3" s="8"/>
      <c r="H3" s="9"/>
    </row>
    <row r="4" spans="2:8" ht="18" x14ac:dyDescent="0.25">
      <c r="B4" s="6" t="s">
        <v>44</v>
      </c>
      <c r="C4" s="7"/>
      <c r="D4" s="7"/>
      <c r="E4" s="7"/>
      <c r="F4" s="7"/>
      <c r="G4" s="8"/>
      <c r="H4" s="9"/>
    </row>
    <row r="5" spans="2:8" ht="15" thickBot="1" x14ac:dyDescent="0.25">
      <c r="B5" s="10" t="s">
        <v>2</v>
      </c>
      <c r="C5" s="11"/>
      <c r="D5" s="11"/>
      <c r="E5" s="11"/>
      <c r="F5" s="11"/>
      <c r="G5" s="11"/>
      <c r="H5" s="12"/>
    </row>
    <row r="6" spans="2:8" ht="11.25" customHeight="1" x14ac:dyDescent="0.2"/>
    <row r="7" spans="2:8" ht="15.75" x14ac:dyDescent="0.25">
      <c r="B7" s="13"/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</row>
    <row r="8" spans="2:8" ht="15.75" x14ac:dyDescent="0.25">
      <c r="B8" s="16" t="s">
        <v>7</v>
      </c>
      <c r="C8" s="17"/>
      <c r="D8" s="18"/>
      <c r="E8" s="19" t="s">
        <v>8</v>
      </c>
      <c r="F8" s="19" t="s">
        <v>9</v>
      </c>
      <c r="G8" s="19" t="s">
        <v>10</v>
      </c>
      <c r="H8" s="19" t="s">
        <v>11</v>
      </c>
    </row>
    <row r="9" spans="2:8" ht="15.75" x14ac:dyDescent="0.25">
      <c r="B9" s="20"/>
      <c r="C9" s="21"/>
      <c r="D9" s="21"/>
      <c r="E9" s="22"/>
      <c r="F9" s="22" t="s">
        <v>12</v>
      </c>
      <c r="G9" s="23">
        <v>43101</v>
      </c>
      <c r="H9" s="23">
        <v>43555</v>
      </c>
    </row>
    <row r="10" spans="2:8" ht="10.5" customHeight="1" x14ac:dyDescent="0.2">
      <c r="B10" s="24"/>
      <c r="C10" s="25"/>
      <c r="D10" s="26"/>
      <c r="E10" s="27"/>
      <c r="F10" s="27"/>
      <c r="G10" s="27"/>
      <c r="H10" s="27"/>
    </row>
    <row r="11" spans="2:8" ht="18" x14ac:dyDescent="0.25">
      <c r="B11" s="28" t="s">
        <v>13</v>
      </c>
      <c r="C11" s="29"/>
      <c r="D11" s="30"/>
      <c r="E11" s="31"/>
      <c r="F11" s="31"/>
      <c r="G11" s="31"/>
      <c r="H11" s="31"/>
    </row>
    <row r="12" spans="2:8" ht="9.75" customHeight="1" x14ac:dyDescent="0.25">
      <c r="B12" s="32"/>
      <c r="C12" s="29"/>
      <c r="D12" s="30"/>
      <c r="E12" s="31"/>
      <c r="F12" s="31"/>
      <c r="G12" s="31"/>
      <c r="H12" s="31"/>
    </row>
    <row r="13" spans="2:8" ht="15.75" x14ac:dyDescent="0.25">
      <c r="B13" s="33"/>
      <c r="C13" s="34"/>
      <c r="D13" s="34" t="s">
        <v>14</v>
      </c>
      <c r="E13" s="31"/>
      <c r="F13" s="31"/>
      <c r="G13" s="31"/>
      <c r="H13" s="31"/>
    </row>
    <row r="14" spans="2:8" ht="12" customHeight="1" x14ac:dyDescent="0.25">
      <c r="B14" s="33"/>
      <c r="C14" s="34"/>
      <c r="D14" s="35"/>
      <c r="E14" s="31"/>
      <c r="F14" s="31"/>
      <c r="G14" s="31"/>
      <c r="H14" s="31"/>
    </row>
    <row r="15" spans="2:8" ht="15.75" x14ac:dyDescent="0.25">
      <c r="B15" s="33"/>
      <c r="C15" s="34" t="s">
        <v>15</v>
      </c>
      <c r="D15" s="35"/>
      <c r="E15" s="31"/>
      <c r="F15" s="31"/>
      <c r="G15" s="31"/>
      <c r="H15" s="31"/>
    </row>
    <row r="16" spans="2:8" ht="12.75" customHeight="1" x14ac:dyDescent="0.25">
      <c r="B16" s="33"/>
      <c r="C16" s="34"/>
      <c r="D16" s="35"/>
      <c r="E16" s="31"/>
      <c r="F16" s="31"/>
      <c r="G16" s="31"/>
      <c r="H16" s="31"/>
    </row>
    <row r="17" spans="2:8" ht="15.75" x14ac:dyDescent="0.25">
      <c r="B17" s="33"/>
      <c r="C17" s="34"/>
      <c r="D17" s="35" t="s">
        <v>16</v>
      </c>
      <c r="E17" s="36"/>
      <c r="F17" s="31"/>
      <c r="G17" s="31"/>
      <c r="H17" s="31"/>
    </row>
    <row r="18" spans="2:8" ht="9" customHeight="1" x14ac:dyDescent="0.25">
      <c r="B18" s="32"/>
      <c r="C18" s="29"/>
      <c r="D18" s="30"/>
      <c r="E18" s="31"/>
      <c r="F18" s="31"/>
      <c r="G18" s="31"/>
      <c r="H18" s="31"/>
    </row>
    <row r="19" spans="2:8" ht="15" x14ac:dyDescent="0.25">
      <c r="B19" s="32"/>
      <c r="C19" s="29"/>
      <c r="D19" s="37" t="s">
        <v>19</v>
      </c>
      <c r="E19" s="38" t="s">
        <v>17</v>
      </c>
      <c r="F19" s="38" t="s">
        <v>18</v>
      </c>
      <c r="G19" s="39">
        <v>18796.3</v>
      </c>
      <c r="H19" s="39">
        <f>18796.3+2922.9-4635.6</f>
        <v>17083.599999999999</v>
      </c>
    </row>
    <row r="20" spans="2:8" ht="15" x14ac:dyDescent="0.25">
      <c r="B20" s="32"/>
      <c r="C20" s="29"/>
      <c r="D20" s="37" t="s">
        <v>20</v>
      </c>
      <c r="E20" s="38" t="s">
        <v>17</v>
      </c>
      <c r="F20" s="38" t="s">
        <v>18</v>
      </c>
      <c r="G20" s="39">
        <v>113043.7</v>
      </c>
      <c r="H20" s="39">
        <v>86212.6</v>
      </c>
    </row>
    <row r="21" spans="2:8" ht="15" x14ac:dyDescent="0.25">
      <c r="B21" s="32"/>
      <c r="C21" s="29"/>
      <c r="D21" s="37" t="s">
        <v>21</v>
      </c>
      <c r="E21" s="38" t="s">
        <v>17</v>
      </c>
      <c r="F21" s="38" t="s">
        <v>18</v>
      </c>
      <c r="G21" s="39">
        <v>147820.70000000001</v>
      </c>
      <c r="H21" s="39">
        <v>112899.6</v>
      </c>
    </row>
    <row r="22" spans="2:8" ht="15" x14ac:dyDescent="0.25">
      <c r="B22" s="32"/>
      <c r="C22" s="29"/>
      <c r="D22" s="37" t="s">
        <v>22</v>
      </c>
      <c r="E22" s="38" t="s">
        <v>17</v>
      </c>
      <c r="F22" s="38" t="s">
        <v>18</v>
      </c>
      <c r="G22" s="39">
        <v>17148.7</v>
      </c>
      <c r="H22" s="39">
        <v>13209</v>
      </c>
    </row>
    <row r="23" spans="2:8" ht="11.25" customHeight="1" x14ac:dyDescent="0.25">
      <c r="B23" s="32"/>
      <c r="C23" s="29"/>
      <c r="D23" s="40"/>
      <c r="E23" s="41"/>
      <c r="F23" s="41"/>
      <c r="G23" s="42"/>
      <c r="H23" s="42"/>
    </row>
    <row r="24" spans="2:8" ht="14.25" customHeight="1" x14ac:dyDescent="0.25">
      <c r="B24" s="32"/>
      <c r="C24" s="34"/>
      <c r="D24" s="30" t="s">
        <v>23</v>
      </c>
      <c r="E24" s="36"/>
      <c r="F24" s="36"/>
      <c r="G24" s="42"/>
      <c r="H24" s="42"/>
    </row>
    <row r="25" spans="2:8" ht="15" customHeight="1" x14ac:dyDescent="0.25">
      <c r="B25" s="32"/>
      <c r="C25" s="34"/>
      <c r="D25" s="30" t="s">
        <v>24</v>
      </c>
      <c r="E25" s="36"/>
      <c r="F25" s="36"/>
      <c r="G25" s="42"/>
      <c r="H25" s="42"/>
    </row>
    <row r="26" spans="2:8" ht="13.5" customHeight="1" x14ac:dyDescent="0.25">
      <c r="B26" s="32"/>
      <c r="C26" s="34"/>
      <c r="D26" s="30"/>
      <c r="E26" s="36"/>
      <c r="F26" s="36"/>
      <c r="G26" s="42"/>
      <c r="H26" s="42"/>
    </row>
    <row r="27" spans="2:8" ht="15.75" x14ac:dyDescent="0.25">
      <c r="B27" s="32"/>
      <c r="C27" s="34" t="s">
        <v>25</v>
      </c>
      <c r="D27" s="30"/>
      <c r="E27" s="36"/>
      <c r="F27" s="36"/>
      <c r="G27" s="42"/>
      <c r="H27" s="42"/>
    </row>
    <row r="28" spans="2:8" ht="15.75" x14ac:dyDescent="0.25">
      <c r="B28" s="32"/>
      <c r="C28" s="34"/>
      <c r="D28" s="29" t="s">
        <v>26</v>
      </c>
      <c r="E28" s="36"/>
      <c r="F28" s="36"/>
      <c r="G28" s="42"/>
      <c r="H28" s="42"/>
    </row>
    <row r="29" spans="2:8" ht="15.75" x14ac:dyDescent="0.25">
      <c r="B29" s="32"/>
      <c r="C29" s="34"/>
      <c r="D29" s="29" t="s">
        <v>27</v>
      </c>
      <c r="E29" s="36"/>
      <c r="F29" s="36"/>
      <c r="G29" s="42"/>
      <c r="H29" s="42"/>
    </row>
    <row r="30" spans="2:8" ht="15.75" x14ac:dyDescent="0.25">
      <c r="B30" s="32"/>
      <c r="C30" s="34"/>
      <c r="D30" s="29" t="s">
        <v>28</v>
      </c>
      <c r="E30" s="36"/>
      <c r="F30" s="36"/>
      <c r="G30" s="42"/>
      <c r="H30" s="42"/>
    </row>
    <row r="31" spans="2:8" ht="15.75" x14ac:dyDescent="0.25">
      <c r="B31" s="32"/>
      <c r="C31" s="34"/>
      <c r="D31" s="30" t="s">
        <v>24</v>
      </c>
      <c r="E31" s="36"/>
      <c r="F31" s="36"/>
      <c r="G31" s="42"/>
      <c r="H31" s="42"/>
    </row>
    <row r="32" spans="2:8" ht="15" x14ac:dyDescent="0.25">
      <c r="B32" s="32"/>
      <c r="C32" s="29"/>
      <c r="D32" s="30"/>
      <c r="E32" s="36"/>
      <c r="F32" s="36"/>
      <c r="G32" s="42"/>
      <c r="H32" s="42"/>
    </row>
    <row r="33" spans="2:8" ht="18" x14ac:dyDescent="0.25">
      <c r="B33" s="43"/>
      <c r="C33" s="44" t="s">
        <v>29</v>
      </c>
      <c r="D33" s="45"/>
      <c r="E33" s="46"/>
      <c r="F33" s="46"/>
      <c r="G33" s="47">
        <f>SUM(G19:G32)</f>
        <v>296809.40000000002</v>
      </c>
      <c r="H33" s="47">
        <f>SUM(H19:H32)</f>
        <v>229404.80000000002</v>
      </c>
    </row>
    <row r="34" spans="2:8" ht="15" x14ac:dyDescent="0.25">
      <c r="B34" s="32"/>
      <c r="C34" s="29"/>
      <c r="D34" s="30"/>
      <c r="E34" s="36"/>
      <c r="F34" s="36"/>
      <c r="G34" s="42"/>
      <c r="H34" s="42"/>
    </row>
    <row r="35" spans="2:8" ht="15.75" x14ac:dyDescent="0.25">
      <c r="B35" s="32"/>
      <c r="C35" s="34"/>
      <c r="D35" s="35" t="s">
        <v>30</v>
      </c>
      <c r="E35" s="36"/>
      <c r="F35" s="36"/>
      <c r="G35" s="42"/>
      <c r="H35" s="42"/>
    </row>
    <row r="36" spans="2:8" ht="15.75" x14ac:dyDescent="0.25">
      <c r="B36" s="32"/>
      <c r="C36" s="34"/>
      <c r="D36" s="35"/>
      <c r="E36" s="36"/>
      <c r="F36" s="36"/>
      <c r="G36" s="42"/>
      <c r="H36" s="42"/>
    </row>
    <row r="37" spans="2:8" ht="15.75" x14ac:dyDescent="0.25">
      <c r="B37" s="33"/>
      <c r="C37" s="34" t="s">
        <v>31</v>
      </c>
      <c r="D37" s="35"/>
      <c r="E37" s="36"/>
      <c r="F37" s="36"/>
      <c r="G37" s="42"/>
      <c r="H37" s="42"/>
    </row>
    <row r="38" spans="2:8" ht="15.75" x14ac:dyDescent="0.25">
      <c r="B38" s="33"/>
      <c r="C38" s="34"/>
      <c r="D38" s="35"/>
      <c r="E38" s="36" t="s">
        <v>0</v>
      </c>
      <c r="F38" s="36"/>
      <c r="G38" s="42"/>
      <c r="H38" s="42"/>
    </row>
    <row r="39" spans="2:8" ht="15.75" x14ac:dyDescent="0.25">
      <c r="B39" s="33"/>
      <c r="C39" s="34"/>
      <c r="D39" s="35" t="s">
        <v>16</v>
      </c>
      <c r="E39" s="36"/>
      <c r="F39" s="36"/>
      <c r="G39" s="42"/>
      <c r="H39" s="42"/>
    </row>
    <row r="40" spans="2:8" ht="15" x14ac:dyDescent="0.25">
      <c r="B40" s="32"/>
      <c r="C40" s="29"/>
      <c r="D40" s="30"/>
      <c r="E40" s="36"/>
      <c r="F40" s="36"/>
      <c r="G40" s="42"/>
      <c r="H40" s="42"/>
    </row>
    <row r="41" spans="2:8" ht="15" x14ac:dyDescent="0.25">
      <c r="B41" s="32"/>
      <c r="C41" s="29"/>
      <c r="D41" s="37" t="s">
        <v>19</v>
      </c>
      <c r="E41" s="38" t="s">
        <v>17</v>
      </c>
      <c r="F41" s="38" t="s">
        <v>18</v>
      </c>
      <c r="G41" s="39">
        <f>9608822.1-18796.3</f>
        <v>9590025.7999999989</v>
      </c>
      <c r="H41" s="39">
        <f>9590025.8+370180.3</f>
        <v>9960206.1000000015</v>
      </c>
    </row>
    <row r="42" spans="2:8" ht="15" x14ac:dyDescent="0.25">
      <c r="B42" s="32"/>
      <c r="C42" s="29"/>
      <c r="D42" s="37" t="s">
        <v>32</v>
      </c>
      <c r="E42" s="38" t="s">
        <v>17</v>
      </c>
      <c r="F42" s="38" t="s">
        <v>18</v>
      </c>
      <c r="G42" s="39">
        <f>3587108.3-113043.7</f>
        <v>3474064.5999999996</v>
      </c>
      <c r="H42" s="39">
        <f>3587108.3-113043.7</f>
        <v>3474064.5999999996</v>
      </c>
    </row>
    <row r="43" spans="2:8" ht="15" x14ac:dyDescent="0.25">
      <c r="B43" s="32"/>
      <c r="C43" s="29"/>
      <c r="D43" s="37" t="s">
        <v>21</v>
      </c>
      <c r="E43" s="38" t="s">
        <v>17</v>
      </c>
      <c r="F43" s="38" t="s">
        <v>18</v>
      </c>
      <c r="G43" s="39">
        <f>13659501.7-147820.7</f>
        <v>13511681</v>
      </c>
      <c r="H43" s="39">
        <f>13659501.7-147820.7</f>
        <v>13511681</v>
      </c>
    </row>
    <row r="44" spans="2:8" ht="15" x14ac:dyDescent="0.25">
      <c r="B44" s="32"/>
      <c r="C44" s="29"/>
      <c r="D44" s="37" t="s">
        <v>22</v>
      </c>
      <c r="E44" s="38" t="s">
        <v>17</v>
      </c>
      <c r="F44" s="38" t="s">
        <v>18</v>
      </c>
      <c r="G44" s="39">
        <f>13060214.6-17148.7</f>
        <v>13043065.9</v>
      </c>
      <c r="H44" s="39">
        <f>13060214.6-17148.7</f>
        <v>13043065.9</v>
      </c>
    </row>
    <row r="45" spans="2:8" ht="15" x14ac:dyDescent="0.25">
      <c r="B45" s="32"/>
      <c r="C45" s="29"/>
      <c r="D45" s="37" t="s">
        <v>42</v>
      </c>
      <c r="E45" s="38" t="s">
        <v>17</v>
      </c>
      <c r="F45" s="38" t="s">
        <v>18</v>
      </c>
      <c r="G45" s="39">
        <v>7022.5</v>
      </c>
      <c r="H45" s="39">
        <v>0</v>
      </c>
    </row>
    <row r="46" spans="2:8" ht="15" x14ac:dyDescent="0.25">
      <c r="B46" s="32"/>
      <c r="C46" s="29"/>
      <c r="D46" s="37" t="s">
        <v>33</v>
      </c>
      <c r="E46" s="38" t="s">
        <v>17</v>
      </c>
      <c r="F46" s="38" t="s">
        <v>18</v>
      </c>
      <c r="G46" s="39">
        <v>1207.7</v>
      </c>
      <c r="H46" s="39">
        <v>0</v>
      </c>
    </row>
    <row r="47" spans="2:8" ht="15" x14ac:dyDescent="0.25">
      <c r="B47" s="32"/>
      <c r="C47" s="29"/>
      <c r="D47" s="37" t="s">
        <v>37</v>
      </c>
      <c r="E47" s="38" t="s">
        <v>17</v>
      </c>
      <c r="F47" s="38" t="s">
        <v>18</v>
      </c>
      <c r="G47" s="39">
        <v>36496.800000000003</v>
      </c>
      <c r="H47" s="39">
        <v>0</v>
      </c>
    </row>
    <row r="48" spans="2:8" ht="15" x14ac:dyDescent="0.25">
      <c r="B48" s="32"/>
      <c r="C48" s="29"/>
      <c r="D48" s="37" t="s">
        <v>34</v>
      </c>
      <c r="E48" s="38" t="s">
        <v>17</v>
      </c>
      <c r="F48" s="38" t="s">
        <v>18</v>
      </c>
      <c r="G48" s="39">
        <v>267.60000000000002</v>
      </c>
      <c r="H48" s="39">
        <v>0</v>
      </c>
    </row>
    <row r="49" spans="2:9" ht="15" x14ac:dyDescent="0.25">
      <c r="B49" s="32"/>
      <c r="C49" s="29"/>
      <c r="D49" s="37" t="s">
        <v>35</v>
      </c>
      <c r="E49" s="38" t="s">
        <v>17</v>
      </c>
      <c r="F49" s="38" t="s">
        <v>18</v>
      </c>
      <c r="G49" s="39">
        <v>2187.1</v>
      </c>
      <c r="H49" s="39">
        <v>2187.1</v>
      </c>
    </row>
    <row r="50" spans="2:9" ht="15" x14ac:dyDescent="0.25">
      <c r="B50" s="32"/>
      <c r="C50" s="29"/>
      <c r="D50" s="37" t="s">
        <v>36</v>
      </c>
      <c r="E50" s="38" t="s">
        <v>17</v>
      </c>
      <c r="F50" s="38" t="s">
        <v>18</v>
      </c>
      <c r="G50" s="39">
        <v>1187.7</v>
      </c>
      <c r="H50" s="39">
        <v>1187.7</v>
      </c>
    </row>
    <row r="51" spans="2:9" ht="15" x14ac:dyDescent="0.25">
      <c r="B51" s="32"/>
      <c r="C51" s="29"/>
      <c r="D51" s="37" t="s">
        <v>43</v>
      </c>
      <c r="E51" s="38" t="s">
        <v>17</v>
      </c>
      <c r="F51" s="38" t="s">
        <v>18</v>
      </c>
      <c r="G51" s="39">
        <v>4796.8999999999996</v>
      </c>
      <c r="H51" s="39">
        <v>0</v>
      </c>
    </row>
    <row r="52" spans="2:9" ht="15.75" x14ac:dyDescent="0.25">
      <c r="B52" s="32"/>
      <c r="C52" s="34"/>
      <c r="D52" s="30" t="s">
        <v>38</v>
      </c>
      <c r="E52" s="36"/>
      <c r="F52" s="36"/>
      <c r="G52" s="42"/>
      <c r="H52" s="42"/>
    </row>
    <row r="53" spans="2:9" ht="15.75" x14ac:dyDescent="0.25">
      <c r="B53" s="32"/>
      <c r="C53" s="34"/>
      <c r="D53" s="30"/>
      <c r="E53" s="36"/>
      <c r="F53" s="36"/>
      <c r="G53" s="42"/>
      <c r="H53" s="42"/>
    </row>
    <row r="54" spans="2:9" ht="18" x14ac:dyDescent="0.25">
      <c r="B54" s="32"/>
      <c r="C54" s="34" t="s">
        <v>25</v>
      </c>
      <c r="D54" s="30"/>
      <c r="E54" s="36"/>
      <c r="F54" s="48"/>
      <c r="G54" s="42"/>
      <c r="H54" s="42"/>
    </row>
    <row r="55" spans="2:9" ht="15.75" x14ac:dyDescent="0.25">
      <c r="B55" s="32"/>
      <c r="C55" s="34"/>
      <c r="D55" s="29" t="s">
        <v>26</v>
      </c>
      <c r="E55" s="31"/>
      <c r="F55" s="31"/>
      <c r="G55" s="42"/>
      <c r="H55" s="42"/>
    </row>
    <row r="56" spans="2:9" ht="15.75" x14ac:dyDescent="0.25">
      <c r="B56" s="32"/>
      <c r="C56" s="34"/>
      <c r="D56" s="29" t="s">
        <v>27</v>
      </c>
      <c r="E56" s="31"/>
      <c r="F56" s="31"/>
      <c r="G56" s="42"/>
      <c r="H56" s="42"/>
    </row>
    <row r="57" spans="2:9" ht="15.75" x14ac:dyDescent="0.25">
      <c r="B57" s="32"/>
      <c r="C57" s="34"/>
      <c r="D57" s="29" t="s">
        <v>28</v>
      </c>
      <c r="E57" s="31"/>
      <c r="F57" s="31"/>
      <c r="G57" s="42"/>
      <c r="H57" s="42"/>
    </row>
    <row r="58" spans="2:9" ht="15.75" x14ac:dyDescent="0.25">
      <c r="B58" s="32"/>
      <c r="C58" s="34"/>
      <c r="D58" s="30" t="s">
        <v>24</v>
      </c>
      <c r="E58" s="31"/>
      <c r="F58" s="31"/>
      <c r="G58" s="42"/>
      <c r="H58" s="42"/>
    </row>
    <row r="59" spans="2:9" ht="15" x14ac:dyDescent="0.25">
      <c r="B59" s="32"/>
      <c r="C59" s="29"/>
      <c r="D59" s="30"/>
      <c r="E59" s="31"/>
      <c r="F59" s="31"/>
      <c r="G59" s="42"/>
      <c r="H59" s="42"/>
    </row>
    <row r="60" spans="2:9" ht="18" x14ac:dyDescent="0.25">
      <c r="B60" s="43"/>
      <c r="C60" s="44" t="s">
        <v>39</v>
      </c>
      <c r="D60" s="45"/>
      <c r="E60" s="49"/>
      <c r="F60" s="50"/>
      <c r="G60" s="47">
        <f>SUM(G41:G59)</f>
        <v>39672003.600000001</v>
      </c>
      <c r="H60" s="47">
        <f>SUM(H41:H59)</f>
        <v>39992392.400000006</v>
      </c>
      <c r="I60" s="51"/>
    </row>
    <row r="61" spans="2:9" ht="15.75" x14ac:dyDescent="0.25">
      <c r="B61" s="32"/>
      <c r="C61" s="29"/>
      <c r="D61" s="30"/>
      <c r="E61" s="31"/>
      <c r="F61" s="31"/>
      <c r="G61" s="52"/>
      <c r="H61" s="53"/>
    </row>
    <row r="62" spans="2:9" ht="15.75" x14ac:dyDescent="0.25">
      <c r="B62" s="32" t="s">
        <v>45</v>
      </c>
      <c r="C62" s="29"/>
      <c r="D62" s="30"/>
      <c r="E62" s="31"/>
      <c r="F62" s="31"/>
      <c r="G62" s="54">
        <v>-1075940.6000000001</v>
      </c>
      <c r="H62" s="54">
        <v>-1096170.2</v>
      </c>
    </row>
    <row r="63" spans="2:9" ht="15.75" x14ac:dyDescent="0.25">
      <c r="B63" s="32"/>
      <c r="C63" s="29"/>
      <c r="D63" s="30"/>
      <c r="E63" s="31"/>
      <c r="F63" s="31"/>
      <c r="G63" s="53"/>
      <c r="H63" s="53"/>
    </row>
    <row r="64" spans="2:9" ht="15.75" x14ac:dyDescent="0.25">
      <c r="B64" s="33" t="s">
        <v>40</v>
      </c>
      <c r="C64" s="29"/>
      <c r="D64" s="30"/>
      <c r="E64" s="31"/>
      <c r="F64" s="31"/>
      <c r="G64" s="52">
        <v>2846911.3</v>
      </c>
      <c r="H64" s="52">
        <v>2846964.7</v>
      </c>
    </row>
    <row r="65" spans="2:8" ht="15.75" x14ac:dyDescent="0.25">
      <c r="B65" s="32"/>
      <c r="C65" s="29"/>
      <c r="D65" s="30"/>
      <c r="E65" s="31"/>
      <c r="F65" s="31"/>
      <c r="G65" s="53"/>
      <c r="H65" s="53"/>
    </row>
    <row r="66" spans="2:8" ht="20.25" x14ac:dyDescent="0.3">
      <c r="B66" s="43"/>
      <c r="C66" s="55"/>
      <c r="D66" s="56" t="s">
        <v>41</v>
      </c>
      <c r="E66" s="57"/>
      <c r="F66" s="57"/>
      <c r="G66" s="58">
        <f>G60+G62+G64+G33</f>
        <v>41739783.699999996</v>
      </c>
      <c r="H66" s="58">
        <f>H60+H62+H64+H33</f>
        <v>41972591.700000003</v>
      </c>
    </row>
    <row r="67" spans="2:8" x14ac:dyDescent="0.2">
      <c r="B67" s="59"/>
      <c r="C67" s="60"/>
      <c r="D67" s="61"/>
      <c r="E67" s="62"/>
      <c r="F67" s="62"/>
      <c r="G67" s="62"/>
      <c r="H67" s="62"/>
    </row>
    <row r="69" spans="2:8" x14ac:dyDescent="0.2">
      <c r="H69" s="51"/>
    </row>
    <row r="71" spans="2:8" x14ac:dyDescent="0.2">
      <c r="G71" s="51"/>
      <c r="H71" s="51"/>
    </row>
    <row r="72" spans="2:8" x14ac:dyDescent="0.2">
      <c r="H72" s="63"/>
    </row>
    <row r="73" spans="2:8" x14ac:dyDescent="0.2">
      <c r="H73" s="63"/>
    </row>
    <row r="74" spans="2:8" x14ac:dyDescent="0.2">
      <c r="G74" s="51"/>
      <c r="H74" s="63"/>
    </row>
    <row r="75" spans="2:8" x14ac:dyDescent="0.2">
      <c r="H75" s="63"/>
    </row>
    <row r="76" spans="2:8" x14ac:dyDescent="0.2">
      <c r="H76" s="63"/>
    </row>
  </sheetData>
  <mergeCells count="1">
    <mergeCell ref="B8:D8"/>
  </mergeCells>
  <printOptions horizontalCentered="1"/>
  <pageMargins left="0.39370078740157483" right="0.39370078740157483" top="0.39370078740157483" bottom="0.35433070866141736" header="0.19685039370078741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2019-05-28T19:50:29Z</cp:lastPrinted>
  <dcterms:created xsi:type="dcterms:W3CDTF">2013-11-04T20:16:55Z</dcterms:created>
  <dcterms:modified xsi:type="dcterms:W3CDTF">2019-05-28T19:50:34Z</dcterms:modified>
</cp:coreProperties>
</file>