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<sst xmlns="http://schemas.openxmlformats.org/spreadsheetml/2006/main" count="205" uniqueCount="132">
  <si>
    <t>Formato de programas con recursos concurrentes por orden de gobierno</t>
  </si>
  <si>
    <t>Federal</t>
  </si>
  <si>
    <t>Estatal</t>
  </si>
  <si>
    <t>Municipal</t>
  </si>
  <si>
    <t>Otros</t>
  </si>
  <si>
    <t>Dependencia/
Entidad</t>
  </si>
  <si>
    <t>Aportación
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</si>
  <si>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</si>
  <si>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</si>
  <si>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</si>
  <si>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</si>
  <si>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</si>
  <si>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</si>
  <si>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</si>
  <si>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</si>
  <si>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</si>
  <si>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Convenios federación</t>
  </si>
  <si>
    <t>Secretaría de Educación Pública Subsecretaria de Educación Superior</t>
  </si>
  <si>
    <t>Gobierno del Estado de México Secretaría de Educación</t>
  </si>
  <si>
    <t>Educacion Superior Universitaria</t>
  </si>
  <si>
    <t>Secretaria de Educación Publica-Subsecretaria de Educacion Media Superior y Superior</t>
  </si>
  <si>
    <t>Gobierno del Estado de México-Secretaria de Educación</t>
  </si>
  <si>
    <t>Convenio de Coordinación para la creación, operación y apoyo Financiero de las Universidades Tecnologicas</t>
  </si>
  <si>
    <t>Secretaria de Educación Pública / Coordinación General  de Universidades Tecnologicas y Politecnicas</t>
  </si>
  <si>
    <t>Secretaria de Educación Pública / Gobierno del Estado de México</t>
  </si>
  <si>
    <t xml:space="preserve">Educación Superior Tecnológica </t>
  </si>
  <si>
    <t xml:space="preserve">Secretaria de Educación Pública </t>
  </si>
  <si>
    <t xml:space="preserve">Secretaría de Educación </t>
  </si>
  <si>
    <t>Tecnológico de Estudios Superiores de Ixtapaluca</t>
  </si>
  <si>
    <t>Subsidios Federales para Organismos Descentralizados Estatales</t>
  </si>
  <si>
    <t>Secretaría de Educación del Estado de México</t>
  </si>
  <si>
    <t>N/A</t>
  </si>
  <si>
    <t xml:space="preserve">Convenio de Coordinación para la creación, operación y apoyo financiero del Tecnológico de Estudios Superiores de Jocotitlán. </t>
  </si>
  <si>
    <t>Secretaría de Educación Pública</t>
  </si>
  <si>
    <t>Secretaría de Educación del Gobierno del Estado</t>
  </si>
  <si>
    <t>Tecnológico de Estudios Superiores de Jocotitlán</t>
  </si>
  <si>
    <t>Gobierno del Estado de México</t>
  </si>
  <si>
    <t>Convenio de Coordinación para la Creación, Operación y Apoyo Financiero.</t>
  </si>
  <si>
    <t>Secretaría de Educación Pública  Tecnológico Nacional de México.</t>
  </si>
  <si>
    <t>Secretaría de Educación Gobierno del Estado de México.</t>
  </si>
  <si>
    <t>Tecnológico de Estudios Superiores de Ecatepec.</t>
  </si>
  <si>
    <t>Convenio de Apoyo Financiero</t>
  </si>
  <si>
    <t>Secretaría de Educación Pública del Gobierno del Estado de México</t>
  </si>
  <si>
    <t>Educacion Para el Desarrollo Integral</t>
  </si>
  <si>
    <t>Secretaria de
 Educación Publica</t>
  </si>
  <si>
    <t>Universidad Politecica de Otzolotepec</t>
  </si>
  <si>
    <t>Secretaria de Educación Pública  Subsecretaría de Educación Superior</t>
  </si>
  <si>
    <t>Universidad Politécnica de Cuautitlan Izcalli</t>
  </si>
  <si>
    <t>Educación Media Superior Tecnológica</t>
  </si>
  <si>
    <t>Secretaría de Educación Pública del  Estado de México.</t>
  </si>
  <si>
    <t>Convenio Modificatorio del Convenio Marco de Colaboración para el Apoyo Financiero Solidario</t>
  </si>
  <si>
    <t>Universidad Mexiquense del Bicentenario</t>
  </si>
  <si>
    <t>Secretaría de Educación del Estado de México/Universidad Mexiquense del Bicentenario</t>
  </si>
  <si>
    <t>Convenio de Apoyo Financiero Solidario</t>
  </si>
  <si>
    <t>Secretaria de Educación Pública Subsecretaría de Educación Superior</t>
  </si>
  <si>
    <t>Secretaria de Educación Gobierno del Estado de México</t>
  </si>
  <si>
    <t>Secretaría de Educación / Gobierno del Estado de México</t>
  </si>
  <si>
    <t>Universidad Tecnológica Fidel Velázquez</t>
  </si>
  <si>
    <t>Subsidio Federal para Organismos Descentralizados Estatales</t>
  </si>
  <si>
    <t>Secretaría de Educación Pública del Estado de Mexico</t>
  </si>
  <si>
    <t>Subsidios federales para organismos descentralizados estatales</t>
  </si>
  <si>
    <t xml:space="preserve">Secretaría de
Educación Pública
Subsecretaría de
Educación Superior
</t>
  </si>
  <si>
    <t>Secretaría de Educación</t>
  </si>
  <si>
    <t>Secretaria de Educación Pública, Subsecretarïa de Educación Media Superior y Superior</t>
  </si>
  <si>
    <t>Secretaría de Educación y Gobiuerno del Estado de México</t>
  </si>
  <si>
    <t>Convenio Específico para la Asignación de Recursos Financieros para la Operación de las Universidades Tecnológicas del Estado de México.</t>
  </si>
  <si>
    <t>Secretaría de Educación Pública, Subsecretaria de Educación Superior.</t>
  </si>
  <si>
    <t>Subsidios Federales para Organismos Descentralizados Estatales (Educación Superior Tecnológica)</t>
  </si>
  <si>
    <t>Secretaría de Educación Pública, Subsecretaría de Educación Media Superior y Superior</t>
  </si>
  <si>
    <t>Secretaría de Educación Gobierno del Estado de México</t>
  </si>
  <si>
    <t>Convenio de Coordinación para el desarrollo de la Educación Media Superior y Superior en el Estado de México</t>
  </si>
  <si>
    <t>Subsidio Ordinario</t>
  </si>
  <si>
    <t>Secretaria de Educación Pública</t>
  </si>
  <si>
    <t>Secretaria de Educación</t>
  </si>
  <si>
    <t>Secretaría de Educación Pública, Gobierno del Estado de México, Secretaría de Educación.</t>
  </si>
  <si>
    <t>Gobierno del Estado de México, Secretaría de Educación</t>
  </si>
  <si>
    <t>Tecnológico de Estudios Superiores de Huixquilucan</t>
  </si>
  <si>
    <t>Convenio de Coordinación para la creación, operación y apoyo financiero del Tecnológico de Estudios Superiores de Huixquilucan</t>
  </si>
  <si>
    <t>Convenio de coordinación que para la creación, operación y apoyo financiero del TESVB celebran, la Secretaría de Educación Pública y el Gobierno del Estado Libre y Soberano de México.</t>
  </si>
  <si>
    <t>Secretaría de Educación, Gobierno del Estado de México</t>
  </si>
  <si>
    <t>Tecnológico de Estudios Superiores de Valle de Bravo</t>
  </si>
  <si>
    <t>Subsidio para organismos descentralizados estatales</t>
  </si>
  <si>
    <t>Secretaría de Educación Pública Tecnológico  Nacional de México</t>
  </si>
  <si>
    <t>Secretaría de Educación Subsecretaría de Educación Media Superior y Superior  Estado de México</t>
  </si>
  <si>
    <t>Tecnológico  de Estudios Superiores de Coacalco.</t>
  </si>
  <si>
    <t>Subsidios Federales para Organismos Descentralizados (Gasto corriente)</t>
  </si>
  <si>
    <t>Gobierno del Esatado de México (Gasto Corriente)</t>
  </si>
  <si>
    <t>Subsidios Federales para Organismos Descentralizados</t>
  </si>
  <si>
    <t>Secretaria de Educación Pública, subsecretaria de Eduación Superior</t>
  </si>
  <si>
    <t xml:space="preserve">Educacion para el Desarrollo Integral </t>
  </si>
  <si>
    <t>Secretaria de Educacion
 Publica</t>
  </si>
  <si>
    <t>Gobierno del Estado de Mexico</t>
  </si>
  <si>
    <t>Tecnologico de Estudios Superiores de Tianguistenco</t>
  </si>
  <si>
    <t>Secretaría de Educación Pública. Subsecretaría de Educación Pública</t>
  </si>
  <si>
    <t>Gobierno del Estado de México. Secretaría de Educación Pública</t>
  </si>
  <si>
    <t>Tencológico de Estudios Superiores de Chimalhuacán</t>
  </si>
  <si>
    <t>Secretaria de Educación Publica-Subsecretaria de Educacion Media Superior</t>
  </si>
  <si>
    <t>Colegio de Bachilleres del Estado de México</t>
  </si>
  <si>
    <t>Secretaría de Educación Pública-Subsecretaria de Educacion Media Superior Colegio de Estudios Científicos y Tecnológicos del Estado de México</t>
  </si>
  <si>
    <t>Tecnológico de Estudios Superiores de Cuautitlán Izcalli</t>
  </si>
  <si>
    <t>Tecnológico de Estudios Superiores de San Felipe del Progreso</t>
  </si>
  <si>
    <t>Secretaría de Educación Pública / Coordinación General de Universidades Tecnológicas</t>
  </si>
  <si>
    <t>Srecretaría de Educación  (Tecnológico de Estudios Superiores del Oriente del Estado de México)</t>
  </si>
  <si>
    <t>Universidad Estatal del Valle de Toluca</t>
  </si>
  <si>
    <t>Tecnológico de Estudios Superiores de Chalco</t>
  </si>
  <si>
    <t>Tecnológico de Estudios Superiores de Jilotepec</t>
  </si>
  <si>
    <t>Nombre del programa</t>
  </si>
  <si>
    <t>Entidad Federativa: Gobierno del Estado de México</t>
  </si>
  <si>
    <t>Período (trimestre 1ro del año 2017)</t>
  </si>
  <si>
    <t>Monto                      Total                      j=c+e+g+i</t>
  </si>
  <si>
    <t>Programa de Agua Potable, Alcantarillado y Saneamiento PROAGUA (apartado urbano).</t>
  </si>
  <si>
    <t>Secretaría de Medio Ambiente  y Recursos Naturales / Comisión Nacional del Agua.</t>
  </si>
  <si>
    <t>38,778,195.56</t>
  </si>
  <si>
    <t>Comisión del Agua del Estado de México</t>
  </si>
  <si>
    <t>175,600,497.46</t>
  </si>
  <si>
    <t>214,378,693,02</t>
  </si>
  <si>
    <t>Programa de Tratamiento de Aguas Residuales (PROSAN).</t>
  </si>
  <si>
    <t>5,474,773.22</t>
  </si>
  <si>
    <t>3,649,848.83</t>
  </si>
  <si>
    <t>9,124,622.05</t>
  </si>
  <si>
    <t>Programa de Agua Potable, Alcantarillado y Saneamiento PROAGUA (Apartado Rural).</t>
  </si>
  <si>
    <t>26,463,635.76</t>
  </si>
  <si>
    <t>9,981,809.71</t>
  </si>
  <si>
    <t>36,445,445.47</t>
  </si>
  <si>
    <t>Programa de Agua Potable, Alcantarillado y Saneamiento PROAGUA (Apartado Agua Limpia).</t>
  </si>
  <si>
    <t>Secretaría de Medio Ambiente y Recursos Naturales / Comisión Nacional del Agua.</t>
  </si>
  <si>
    <t>26,578.50</t>
  </si>
  <si>
    <t>53,157.00</t>
  </si>
  <si>
    <t>Subsidios federales para organismos descentralizados estatales.</t>
  </si>
  <si>
    <t>Secretaría del Trabajo</t>
  </si>
  <si>
    <t>Convenio Específico para la Asignación de Recursos Financieros para la Operación de la Universidad Tecnolódica "Fidel Velàzquez"el Velázquez"</t>
  </si>
  <si>
    <t xml:space="preserve">Subsidios Federales para Organismos Descentralizados Estatales U006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</si>
</sst>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(* #,##0.00_);_(* \(#,##0.00\);_(* &quot;-&quot;??_);_(@_)"/>
    <numFmt numFmtId="166" formatCode="0.00_ ;\-0.00\ "/>
    <numFmt numFmtId="167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otham Book"/>
      <family val="3"/>
    </font>
    <font>
      <sz val="10"/>
      <name val="Gotham Book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Gotham Book"/>
      <family val="3"/>
    </font>
    <font>
      <sz val="10"/>
      <color rgb="FF000000"/>
      <name val="Gotham Book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double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4" fontId="36" fillId="0" borderId="14" xfId="0" applyNumberFormat="1" applyFont="1" applyBorder="1" applyAlignment="1">
      <alignment horizontal="center" vertical="center" wrapText="1"/>
    </xf>
    <xf numFmtId="4" fontId="36" fillId="0" borderId="15" xfId="0" applyNumberFormat="1" applyFont="1" applyBorder="1" applyAlignment="1">
      <alignment horizontal="center" vertical="center" wrapText="1"/>
    </xf>
    <xf numFmtId="4" fontId="36" fillId="0" borderId="16" xfId="0" applyNumberFormat="1" applyFont="1" applyBorder="1" applyAlignment="1">
      <alignment horizontal="center" vertical="center" wrapText="1"/>
    </xf>
    <xf numFmtId="4" fontId="36" fillId="0" borderId="15" xfId="0" applyNumberFormat="1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4" fontId="36" fillId="0" borderId="15" xfId="0" applyNumberFormat="1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4" fontId="36" fillId="33" borderId="15" xfId="0" applyNumberFormat="1" applyFont="1" applyFill="1" applyBorder="1" applyAlignment="1">
      <alignment horizontal="left" vertical="center" wrapText="1"/>
    </xf>
    <xf numFmtId="43" fontId="2" fillId="0" borderId="15" xfId="47" applyFont="1" applyBorder="1" applyAlignment="1">
      <alignment horizontal="left" vertical="center" wrapText="1"/>
    </xf>
    <xf numFmtId="49" fontId="36" fillId="0" borderId="15" xfId="0" applyNumberFormat="1" applyFont="1" applyBorder="1" applyAlignment="1">
      <alignment horizontal="left" vertical="center" wrapText="1"/>
    </xf>
    <xf numFmtId="49" fontId="36" fillId="33" borderId="15" xfId="0" applyNumberFormat="1" applyFont="1" applyFill="1" applyBorder="1" applyAlignment="1">
      <alignment horizontal="left" vertical="center" wrapText="1"/>
    </xf>
    <xf numFmtId="43" fontId="3" fillId="34" borderId="15" xfId="47" applyFont="1" applyFill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4" fontId="36" fillId="0" borderId="15" xfId="0" applyNumberFormat="1" applyFont="1" applyBorder="1" applyAlignment="1">
      <alignment horizontal="left" vertical="center" wrapText="1"/>
    </xf>
    <xf numFmtId="49" fontId="36" fillId="0" borderId="15" xfId="0" applyNumberFormat="1" applyFont="1" applyFill="1" applyBorder="1" applyAlignment="1">
      <alignment horizontal="left" vertical="center"/>
    </xf>
    <xf numFmtId="49" fontId="36" fillId="0" borderId="14" xfId="0" applyNumberFormat="1" applyFont="1" applyBorder="1" applyAlignment="1">
      <alignment horizontal="left" vertical="center" wrapText="1"/>
    </xf>
    <xf numFmtId="4" fontId="36" fillId="0" borderId="14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43" fontId="3" fillId="33" borderId="15" xfId="47" applyFont="1" applyFill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4" fontId="36" fillId="0" borderId="15" xfId="49" applyFont="1" applyFill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 shrinkToFit="1"/>
    </xf>
    <xf numFmtId="4" fontId="36" fillId="0" borderId="16" xfId="0" applyNumberFormat="1" applyFont="1" applyBorder="1" applyAlignment="1">
      <alignment horizontal="right" vertical="center" wrapText="1"/>
    </xf>
    <xf numFmtId="4" fontId="36" fillId="0" borderId="15" xfId="0" applyNumberFormat="1" applyFont="1" applyFill="1" applyBorder="1" applyAlignment="1">
      <alignment horizontal="right" vertical="center" wrapText="1"/>
    </xf>
    <xf numFmtId="0" fontId="36" fillId="0" borderId="14" xfId="0" applyFont="1" applyBorder="1" applyAlignment="1">
      <alignment horizontal="left" vertical="center" wrapText="1"/>
    </xf>
    <xf numFmtId="4" fontId="3" fillId="0" borderId="15" xfId="49" applyNumberFormat="1" applyFont="1" applyFill="1" applyBorder="1" applyAlignment="1">
      <alignment horizontal="center" vertical="center" wrapText="1"/>
    </xf>
    <xf numFmtId="4" fontId="36" fillId="0" borderId="15" xfId="47" applyNumberFormat="1" applyFont="1" applyFill="1" applyBorder="1" applyAlignment="1">
      <alignment horizontal="center" vertical="center" wrapText="1"/>
    </xf>
    <xf numFmtId="4" fontId="2" fillId="0" borderId="15" xfId="47" applyNumberFormat="1" applyFont="1" applyBorder="1" applyAlignment="1">
      <alignment horizontal="center" vertical="center" wrapText="1"/>
    </xf>
    <xf numFmtId="4" fontId="36" fillId="0" borderId="15" xfId="47" applyNumberFormat="1" applyFont="1" applyBorder="1" applyAlignment="1">
      <alignment horizontal="center" vertical="center" wrapText="1"/>
    </xf>
    <xf numFmtId="4" fontId="3" fillId="0" borderId="15" xfId="47" applyNumberFormat="1" applyFont="1" applyFill="1" applyBorder="1" applyAlignment="1">
      <alignment horizontal="center" vertical="center" wrapText="1"/>
    </xf>
    <xf numFmtId="4" fontId="3" fillId="34" borderId="15" xfId="47" applyNumberFormat="1" applyFont="1" applyFill="1" applyBorder="1" applyAlignment="1">
      <alignment horizontal="center" vertical="center" wrapText="1"/>
    </xf>
    <xf numFmtId="4" fontId="2" fillId="0" borderId="15" xfId="47" applyNumberFormat="1" applyFont="1" applyFill="1" applyBorder="1" applyAlignment="1">
      <alignment horizontal="center" vertical="center" wrapText="1"/>
    </xf>
    <xf numFmtId="4" fontId="36" fillId="0" borderId="15" xfId="47" applyNumberFormat="1" applyFont="1" applyFill="1" applyBorder="1" applyAlignment="1">
      <alignment horizontal="center" vertical="center"/>
    </xf>
    <xf numFmtId="4" fontId="3" fillId="0" borderId="15" xfId="47" applyNumberFormat="1" applyFont="1" applyFill="1" applyBorder="1" applyAlignment="1">
      <alignment horizontal="center" vertical="center"/>
    </xf>
    <xf numFmtId="4" fontId="36" fillId="0" borderId="15" xfId="0" applyNumberFormat="1" applyFont="1" applyFill="1" applyBorder="1" applyAlignment="1">
      <alignment horizontal="right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7" xfId="0" applyFont="1" applyFill="1" applyBorder="1" applyAlignment="1">
      <alignment horizontal="center" vertical="center" wrapText="1"/>
    </xf>
    <xf numFmtId="0" fontId="36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tabSelected="1" zoomScalePageLayoutView="0" workbookViewId="0" topLeftCell="A1">
      <selection activeCell="A9" sqref="A9"/>
    </sheetView>
  </sheetViews>
  <sheetFormatPr defaultColWidth="11.421875" defaultRowHeight="15"/>
  <cols>
    <col min="1" max="1" width="30.28125" style="0" customWidth="1"/>
    <col min="2" max="2" width="19.7109375" style="0" customWidth="1"/>
    <col min="3" max="3" width="17.7109375" style="0" customWidth="1"/>
    <col min="4" max="4" width="17.57421875" style="0" customWidth="1"/>
    <col min="5" max="5" width="16.7109375" style="0" customWidth="1"/>
    <col min="6" max="6" width="14.57421875" style="0" customWidth="1"/>
    <col min="7" max="7" width="15.28125" style="0" customWidth="1"/>
    <col min="8" max="8" width="17.28125" style="0" customWidth="1"/>
    <col min="9" max="9" width="17.140625" style="0" customWidth="1"/>
    <col min="10" max="10" width="22.7109375" style="0" customWidth="1"/>
  </cols>
  <sheetData>
    <row r="1" ht="15.75" thickBot="1"/>
    <row r="2" spans="1:10" ht="15.75" thickTop="1">
      <c r="A2" s="45" t="s">
        <v>107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5">
      <c r="A3" s="48" t="s">
        <v>0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5.75" thickBot="1">
      <c r="A4" s="51" t="s">
        <v>108</v>
      </c>
      <c r="B4" s="52"/>
      <c r="C4" s="52"/>
      <c r="D4" s="52"/>
      <c r="E4" s="52"/>
      <c r="F4" s="52"/>
      <c r="G4" s="52"/>
      <c r="H4" s="52"/>
      <c r="I4" s="52"/>
      <c r="J4" s="53"/>
    </row>
    <row r="5" spans="1:10" ht="15.75" thickTop="1">
      <c r="A5" s="54" t="s">
        <v>106</v>
      </c>
      <c r="B5" s="56" t="s">
        <v>1</v>
      </c>
      <c r="C5" s="56"/>
      <c r="D5" s="56" t="s">
        <v>2</v>
      </c>
      <c r="E5" s="56"/>
      <c r="F5" s="56" t="s">
        <v>3</v>
      </c>
      <c r="G5" s="56"/>
      <c r="H5" s="56" t="s">
        <v>4</v>
      </c>
      <c r="I5" s="56"/>
      <c r="J5" s="57" t="s">
        <v>109</v>
      </c>
    </row>
    <row r="6" spans="1:10" ht="25.5">
      <c r="A6" s="55"/>
      <c r="B6" s="1" t="s">
        <v>5</v>
      </c>
      <c r="C6" s="1" t="s">
        <v>6</v>
      </c>
      <c r="D6" s="1" t="s">
        <v>5</v>
      </c>
      <c r="E6" s="1" t="s">
        <v>6</v>
      </c>
      <c r="F6" s="1" t="s">
        <v>5</v>
      </c>
      <c r="G6" s="1" t="s">
        <v>6</v>
      </c>
      <c r="H6" s="1" t="s">
        <v>5</v>
      </c>
      <c r="I6" s="1" t="s">
        <v>6</v>
      </c>
      <c r="J6" s="58"/>
    </row>
    <row r="7" spans="1:10" ht="15.75" thickBot="1">
      <c r="A7" s="3" t="s">
        <v>7</v>
      </c>
      <c r="B7" s="4" t="s">
        <v>8</v>
      </c>
      <c r="C7" s="4" t="s">
        <v>9</v>
      </c>
      <c r="D7" s="5" t="s">
        <v>10</v>
      </c>
      <c r="E7" s="2" t="s">
        <v>11</v>
      </c>
      <c r="F7" s="2" t="s">
        <v>12</v>
      </c>
      <c r="G7" s="2" t="s">
        <v>13</v>
      </c>
      <c r="H7" s="4" t="s">
        <v>14</v>
      </c>
      <c r="I7" s="4" t="s">
        <v>15</v>
      </c>
      <c r="J7" s="59"/>
    </row>
    <row r="8" spans="1:10" ht="51.75" thickTop="1">
      <c r="A8" s="24" t="s">
        <v>16</v>
      </c>
      <c r="B8" s="11" t="s">
        <v>17</v>
      </c>
      <c r="C8" s="8">
        <f>SUM(C9:C40)</f>
        <v>354003656.37</v>
      </c>
      <c r="D8" s="11" t="s">
        <v>18</v>
      </c>
      <c r="E8" s="6">
        <f>SUM(E9:E40)</f>
        <v>378516849.29999995</v>
      </c>
      <c r="F8" s="34" t="s">
        <v>31</v>
      </c>
      <c r="G8" s="6">
        <v>0</v>
      </c>
      <c r="H8" s="11" t="s">
        <v>4</v>
      </c>
      <c r="I8" s="8">
        <f>SUM(I9:I40)</f>
        <v>137426945.91</v>
      </c>
      <c r="J8" s="32">
        <f>SUM(J9:J40)</f>
        <v>869947451.5799999</v>
      </c>
    </row>
    <row r="9" spans="1:10" ht="63.75">
      <c r="A9" s="13" t="s">
        <v>19</v>
      </c>
      <c r="B9" s="13" t="s">
        <v>20</v>
      </c>
      <c r="C9" s="9">
        <v>561081</v>
      </c>
      <c r="D9" s="13" t="s">
        <v>21</v>
      </c>
      <c r="E9" s="9">
        <v>2548298</v>
      </c>
      <c r="F9" s="10" t="s">
        <v>31</v>
      </c>
      <c r="G9" s="7">
        <v>0</v>
      </c>
      <c r="H9" s="12"/>
      <c r="I9" s="9">
        <v>0</v>
      </c>
      <c r="J9" s="33">
        <f>SUM(C9+E9+I9)</f>
        <v>3109379</v>
      </c>
    </row>
    <row r="10" spans="1:10" ht="89.25">
      <c r="A10" s="13" t="s">
        <v>22</v>
      </c>
      <c r="B10" s="13" t="s">
        <v>23</v>
      </c>
      <c r="C10" s="35">
        <f>1121339+1121339+1121339</f>
        <v>3364017</v>
      </c>
      <c r="D10" s="30" t="s">
        <v>24</v>
      </c>
      <c r="E10" s="9">
        <v>5555232</v>
      </c>
      <c r="F10" s="10" t="s">
        <v>31</v>
      </c>
      <c r="G10" s="7">
        <v>0</v>
      </c>
      <c r="H10" s="12"/>
      <c r="I10" s="9">
        <v>0</v>
      </c>
      <c r="J10" s="33">
        <f aca="true" t="shared" si="0" ref="J10:J39">SUM(C10+E10+I10)</f>
        <v>8919249</v>
      </c>
    </row>
    <row r="11" spans="1:10" ht="51">
      <c r="A11" s="13" t="s">
        <v>25</v>
      </c>
      <c r="B11" s="13" t="s">
        <v>26</v>
      </c>
      <c r="C11" s="36">
        <v>6631535</v>
      </c>
      <c r="D11" s="13" t="s">
        <v>27</v>
      </c>
      <c r="E11" s="42">
        <v>4734486.5</v>
      </c>
      <c r="F11" s="10" t="s">
        <v>31</v>
      </c>
      <c r="G11" s="7">
        <v>0</v>
      </c>
      <c r="H11" s="13" t="s">
        <v>28</v>
      </c>
      <c r="I11" s="9">
        <v>4426414.76</v>
      </c>
      <c r="J11" s="33">
        <f t="shared" si="0"/>
        <v>15792436.26</v>
      </c>
    </row>
    <row r="12" spans="1:10" ht="63.75">
      <c r="A12" s="10" t="s">
        <v>29</v>
      </c>
      <c r="B12" s="13" t="s">
        <v>96</v>
      </c>
      <c r="C12" s="7">
        <v>87194499</v>
      </c>
      <c r="D12" s="10" t="s">
        <v>30</v>
      </c>
      <c r="E12" s="7">
        <v>46784223</v>
      </c>
      <c r="F12" s="10" t="s">
        <v>31</v>
      </c>
      <c r="G12" s="7">
        <v>0</v>
      </c>
      <c r="H12" s="14" t="s">
        <v>97</v>
      </c>
      <c r="I12" s="7">
        <v>2665650.55</v>
      </c>
      <c r="J12" s="33">
        <f t="shared" si="0"/>
        <v>136644372.55</v>
      </c>
    </row>
    <row r="13" spans="1:10" ht="63.75">
      <c r="A13" s="16" t="s">
        <v>32</v>
      </c>
      <c r="B13" s="16" t="s">
        <v>33</v>
      </c>
      <c r="C13" s="37">
        <v>8054878</v>
      </c>
      <c r="D13" s="31" t="s">
        <v>34</v>
      </c>
      <c r="E13" s="37">
        <v>4529393</v>
      </c>
      <c r="F13" s="10" t="s">
        <v>31</v>
      </c>
      <c r="G13" s="7">
        <v>0</v>
      </c>
      <c r="H13" s="15" t="s">
        <v>35</v>
      </c>
      <c r="I13" s="9">
        <v>7524986</v>
      </c>
      <c r="J13" s="33">
        <f t="shared" si="0"/>
        <v>20109257</v>
      </c>
    </row>
    <row r="14" spans="1:10" ht="38.25">
      <c r="A14" s="25" t="s">
        <v>131</v>
      </c>
      <c r="B14" s="25" t="s">
        <v>33</v>
      </c>
      <c r="C14" s="29">
        <v>11639865</v>
      </c>
      <c r="D14" s="25" t="s">
        <v>36</v>
      </c>
      <c r="E14" s="29">
        <v>17867914</v>
      </c>
      <c r="F14" s="10" t="s">
        <v>31</v>
      </c>
      <c r="G14" s="7">
        <v>0</v>
      </c>
      <c r="H14" s="12"/>
      <c r="I14" s="9">
        <v>0</v>
      </c>
      <c r="J14" s="33">
        <f t="shared" si="0"/>
        <v>29507779</v>
      </c>
    </row>
    <row r="15" spans="1:10" ht="63.75">
      <c r="A15" s="10" t="s">
        <v>37</v>
      </c>
      <c r="B15" s="13" t="s">
        <v>38</v>
      </c>
      <c r="C15" s="38">
        <v>20000792</v>
      </c>
      <c r="D15" s="13" t="s">
        <v>39</v>
      </c>
      <c r="E15" s="36">
        <v>52287333</v>
      </c>
      <c r="F15" s="10" t="s">
        <v>31</v>
      </c>
      <c r="G15" s="7">
        <v>0</v>
      </c>
      <c r="H15" s="10" t="s">
        <v>40</v>
      </c>
      <c r="I15" s="9">
        <v>352137</v>
      </c>
      <c r="J15" s="33">
        <f t="shared" si="0"/>
        <v>72640262</v>
      </c>
    </row>
    <row r="16" spans="1:10" ht="76.5">
      <c r="A16" s="16" t="s">
        <v>41</v>
      </c>
      <c r="B16" s="16" t="s">
        <v>33</v>
      </c>
      <c r="C16" s="7">
        <v>5813961</v>
      </c>
      <c r="D16" s="16" t="s">
        <v>42</v>
      </c>
      <c r="E16" s="7">
        <v>9695719</v>
      </c>
      <c r="F16" s="10" t="s">
        <v>31</v>
      </c>
      <c r="G16" s="7">
        <v>0</v>
      </c>
      <c r="H16" s="12"/>
      <c r="I16" s="9">
        <v>0</v>
      </c>
      <c r="J16" s="33">
        <f t="shared" si="0"/>
        <v>15509680</v>
      </c>
    </row>
    <row r="17" spans="1:10" ht="38.25">
      <c r="A17" s="16" t="s">
        <v>43</v>
      </c>
      <c r="B17" s="16" t="s">
        <v>44</v>
      </c>
      <c r="C17" s="7">
        <v>467334</v>
      </c>
      <c r="D17" s="16" t="s">
        <v>36</v>
      </c>
      <c r="E17" s="7">
        <v>1972150</v>
      </c>
      <c r="F17" s="10" t="s">
        <v>31</v>
      </c>
      <c r="G17" s="7">
        <v>0</v>
      </c>
      <c r="H17" s="16" t="s">
        <v>45</v>
      </c>
      <c r="I17" s="9">
        <v>432319.24</v>
      </c>
      <c r="J17" s="33">
        <f>SUM(C17+E17+I17)</f>
        <v>2871803.24</v>
      </c>
    </row>
    <row r="18" spans="1:10" ht="63.75">
      <c r="A18" s="10" t="s">
        <v>37</v>
      </c>
      <c r="B18" s="13" t="s">
        <v>46</v>
      </c>
      <c r="C18" s="38">
        <v>919566</v>
      </c>
      <c r="D18" s="13" t="s">
        <v>39</v>
      </c>
      <c r="E18" s="36">
        <v>3208614</v>
      </c>
      <c r="F18" s="10" t="s">
        <v>31</v>
      </c>
      <c r="G18" s="7">
        <v>0</v>
      </c>
      <c r="H18" s="10" t="s">
        <v>47</v>
      </c>
      <c r="I18" s="9">
        <v>277039</v>
      </c>
      <c r="J18" s="33">
        <f>SUM(C18+E18+G18+I18)</f>
        <v>4405219</v>
      </c>
    </row>
    <row r="19" spans="1:10" ht="102">
      <c r="A19" s="10" t="s">
        <v>48</v>
      </c>
      <c r="B19" s="26" t="s">
        <v>98</v>
      </c>
      <c r="C19" s="9">
        <v>66648620</v>
      </c>
      <c r="D19" s="13" t="s">
        <v>49</v>
      </c>
      <c r="E19" s="9">
        <v>62895430</v>
      </c>
      <c r="F19" s="10" t="s">
        <v>31</v>
      </c>
      <c r="G19" s="7">
        <v>0</v>
      </c>
      <c r="H19" s="12"/>
      <c r="I19" s="9">
        <v>0</v>
      </c>
      <c r="J19" s="33">
        <f>SUM(C19+E19+G19+I19)</f>
        <v>129544050</v>
      </c>
    </row>
    <row r="20" spans="1:10" ht="76.5">
      <c r="A20" s="13" t="s">
        <v>50</v>
      </c>
      <c r="B20" s="13" t="s">
        <v>51</v>
      </c>
      <c r="C20" s="9">
        <v>19957500</v>
      </c>
      <c r="D20" s="13" t="s">
        <v>52</v>
      </c>
      <c r="E20" s="9">
        <v>13625217</v>
      </c>
      <c r="F20" s="10" t="s">
        <v>31</v>
      </c>
      <c r="G20" s="7">
        <v>0</v>
      </c>
      <c r="H20" s="13" t="s">
        <v>51</v>
      </c>
      <c r="I20" s="9">
        <v>33401810.57</v>
      </c>
      <c r="J20" s="33">
        <f t="shared" si="0"/>
        <v>66984527.57</v>
      </c>
    </row>
    <row r="21" spans="1:10" ht="51">
      <c r="A21" s="16" t="s">
        <v>60</v>
      </c>
      <c r="B21" s="16" t="s">
        <v>33</v>
      </c>
      <c r="C21" s="7">
        <v>11242805</v>
      </c>
      <c r="D21" s="16" t="s">
        <v>62</v>
      </c>
      <c r="E21" s="7">
        <v>10795567.26</v>
      </c>
      <c r="F21" s="10" t="s">
        <v>31</v>
      </c>
      <c r="G21" s="7">
        <v>0</v>
      </c>
      <c r="H21" s="17" t="s">
        <v>99</v>
      </c>
      <c r="I21" s="7">
        <v>16284611.11</v>
      </c>
      <c r="J21" s="33">
        <f t="shared" si="0"/>
        <v>38322983.37</v>
      </c>
    </row>
    <row r="22" spans="1:10" ht="63.75">
      <c r="A22" s="10" t="s">
        <v>53</v>
      </c>
      <c r="B22" s="10" t="s">
        <v>54</v>
      </c>
      <c r="C22" s="39">
        <v>2142780</v>
      </c>
      <c r="D22" s="10" t="s">
        <v>55</v>
      </c>
      <c r="E22" s="39">
        <v>3758094</v>
      </c>
      <c r="F22" s="10" t="s">
        <v>31</v>
      </c>
      <c r="G22" s="7">
        <v>0</v>
      </c>
      <c r="H22" s="12"/>
      <c r="I22" s="9">
        <v>0</v>
      </c>
      <c r="J22" s="33">
        <f t="shared" si="0"/>
        <v>5900874</v>
      </c>
    </row>
    <row r="23" spans="1:10" ht="66" customHeight="1">
      <c r="A23" s="12" t="s">
        <v>53</v>
      </c>
      <c r="B23" s="10" t="s">
        <v>54</v>
      </c>
      <c r="C23" s="9">
        <v>4756970</v>
      </c>
      <c r="D23" s="10" t="s">
        <v>55</v>
      </c>
      <c r="E23" s="9">
        <v>2196756</v>
      </c>
      <c r="F23" s="10" t="s">
        <v>31</v>
      </c>
      <c r="G23" s="7">
        <v>0</v>
      </c>
      <c r="H23" s="17" t="s">
        <v>100</v>
      </c>
      <c r="I23" s="9">
        <v>4134969.78</v>
      </c>
      <c r="J23" s="33">
        <f t="shared" si="0"/>
        <v>11088695.78</v>
      </c>
    </row>
    <row r="24" spans="1:10" ht="77.25" customHeight="1">
      <c r="A24" s="27" t="s">
        <v>130</v>
      </c>
      <c r="B24" s="28" t="s">
        <v>101</v>
      </c>
      <c r="C24" s="40">
        <v>11220369</v>
      </c>
      <c r="D24" s="18" t="s">
        <v>56</v>
      </c>
      <c r="E24" s="40">
        <v>17384972</v>
      </c>
      <c r="F24" s="10" t="s">
        <v>31</v>
      </c>
      <c r="G24" s="7">
        <v>0</v>
      </c>
      <c r="H24" s="18" t="s">
        <v>57</v>
      </c>
      <c r="I24" s="9">
        <v>2673169.65</v>
      </c>
      <c r="J24" s="33">
        <f t="shared" si="0"/>
        <v>31278510.65</v>
      </c>
    </row>
    <row r="25" spans="1:10" ht="63.75">
      <c r="A25" s="13" t="s">
        <v>58</v>
      </c>
      <c r="B25" s="13" t="s">
        <v>33</v>
      </c>
      <c r="C25" s="9">
        <v>10534239</v>
      </c>
      <c r="D25" s="13" t="s">
        <v>59</v>
      </c>
      <c r="E25" s="9">
        <v>26585286</v>
      </c>
      <c r="F25" s="10" t="s">
        <v>31</v>
      </c>
      <c r="G25" s="7">
        <v>0</v>
      </c>
      <c r="H25" s="12"/>
      <c r="I25" s="9">
        <v>0</v>
      </c>
      <c r="J25" s="33">
        <f t="shared" si="0"/>
        <v>37119525</v>
      </c>
    </row>
    <row r="26" spans="1:10" ht="63.75">
      <c r="A26" s="16" t="s">
        <v>60</v>
      </c>
      <c r="B26" s="16" t="s">
        <v>61</v>
      </c>
      <c r="C26" s="7">
        <v>6096538</v>
      </c>
      <c r="D26" s="16" t="s">
        <v>62</v>
      </c>
      <c r="E26" s="9">
        <v>4404737</v>
      </c>
      <c r="F26" s="10" t="s">
        <v>31</v>
      </c>
      <c r="G26" s="7">
        <v>0</v>
      </c>
      <c r="H26" s="12"/>
      <c r="I26" s="9">
        <v>0</v>
      </c>
      <c r="J26" s="33">
        <f t="shared" si="0"/>
        <v>10501275</v>
      </c>
    </row>
    <row r="27" spans="1:10" ht="63.75">
      <c r="A27" s="13" t="s">
        <v>58</v>
      </c>
      <c r="B27" s="16" t="s">
        <v>63</v>
      </c>
      <c r="C27" s="7">
        <v>471912</v>
      </c>
      <c r="D27" s="16" t="s">
        <v>64</v>
      </c>
      <c r="E27" s="9">
        <v>1157832</v>
      </c>
      <c r="F27" s="10" t="s">
        <v>31</v>
      </c>
      <c r="G27" s="7">
        <v>0</v>
      </c>
      <c r="H27" s="12"/>
      <c r="I27" s="9">
        <v>0</v>
      </c>
      <c r="J27" s="33">
        <f t="shared" si="0"/>
        <v>1629744</v>
      </c>
    </row>
    <row r="28" spans="1:10" ht="51" customHeight="1">
      <c r="A28" s="13" t="s">
        <v>58</v>
      </c>
      <c r="B28" s="13" t="s">
        <v>33</v>
      </c>
      <c r="C28" s="7">
        <v>8810819</v>
      </c>
      <c r="D28" s="16" t="s">
        <v>62</v>
      </c>
      <c r="E28" s="7">
        <v>4374027</v>
      </c>
      <c r="F28" s="10" t="s">
        <v>31</v>
      </c>
      <c r="G28" s="7">
        <v>0</v>
      </c>
      <c r="H28" s="10" t="s">
        <v>95</v>
      </c>
      <c r="I28" s="9">
        <v>10105067.13</v>
      </c>
      <c r="J28" s="33">
        <f t="shared" si="0"/>
        <v>23289913.130000003</v>
      </c>
    </row>
    <row r="29" spans="1:10" ht="76.5">
      <c r="A29" s="12" t="s">
        <v>65</v>
      </c>
      <c r="B29" s="12" t="s">
        <v>66</v>
      </c>
      <c r="C29" s="9">
        <v>7165815</v>
      </c>
      <c r="D29" s="12" t="s">
        <v>39</v>
      </c>
      <c r="E29" s="9">
        <v>26232884</v>
      </c>
      <c r="F29" s="10" t="s">
        <v>31</v>
      </c>
      <c r="G29" s="7">
        <v>0</v>
      </c>
      <c r="H29" s="12"/>
      <c r="I29" s="9">
        <v>0</v>
      </c>
      <c r="J29" s="33">
        <f t="shared" si="0"/>
        <v>33398699</v>
      </c>
    </row>
    <row r="30" spans="1:10" ht="63.75">
      <c r="A30" s="12" t="s">
        <v>67</v>
      </c>
      <c r="B30" s="12" t="s">
        <v>68</v>
      </c>
      <c r="C30" s="9">
        <v>1652778.45</v>
      </c>
      <c r="D30" s="12" t="s">
        <v>69</v>
      </c>
      <c r="E30" s="9">
        <v>1237572.7</v>
      </c>
      <c r="F30" s="10" t="s">
        <v>31</v>
      </c>
      <c r="G30" s="7">
        <v>0</v>
      </c>
      <c r="H30" s="12"/>
      <c r="I30" s="9">
        <v>0</v>
      </c>
      <c r="J30" s="33">
        <f t="shared" si="0"/>
        <v>2890351.15</v>
      </c>
    </row>
    <row r="31" spans="1:10" ht="102">
      <c r="A31" s="12" t="s">
        <v>70</v>
      </c>
      <c r="B31" s="14" t="s">
        <v>33</v>
      </c>
      <c r="C31" s="9">
        <v>7588421</v>
      </c>
      <c r="D31" s="14" t="s">
        <v>73</v>
      </c>
      <c r="E31" s="9">
        <v>8378030</v>
      </c>
      <c r="F31" s="10" t="s">
        <v>31</v>
      </c>
      <c r="G31" s="7">
        <v>0</v>
      </c>
      <c r="H31" s="14" t="s">
        <v>102</v>
      </c>
      <c r="I31" s="9">
        <v>8740442.22</v>
      </c>
      <c r="J31" s="33">
        <f t="shared" si="0"/>
        <v>24706893.22</v>
      </c>
    </row>
    <row r="32" spans="1:10" ht="43.5" customHeight="1">
      <c r="A32" s="16" t="s">
        <v>71</v>
      </c>
      <c r="B32" s="16" t="s">
        <v>72</v>
      </c>
      <c r="C32" s="7">
        <v>3327000</v>
      </c>
      <c r="D32" s="16" t="s">
        <v>73</v>
      </c>
      <c r="E32" s="7">
        <v>1342652</v>
      </c>
      <c r="F32" s="10" t="s">
        <v>31</v>
      </c>
      <c r="G32" s="7">
        <v>0</v>
      </c>
      <c r="H32" s="17" t="s">
        <v>103</v>
      </c>
      <c r="I32" s="9">
        <v>4671481.28</v>
      </c>
      <c r="J32" s="33">
        <f t="shared" si="0"/>
        <v>9341133.280000001</v>
      </c>
    </row>
    <row r="33" spans="1:10" ht="76.5">
      <c r="A33" s="10" t="s">
        <v>77</v>
      </c>
      <c r="B33" s="10" t="s">
        <v>74</v>
      </c>
      <c r="C33" s="9">
        <v>8069260</v>
      </c>
      <c r="D33" s="10" t="s">
        <v>75</v>
      </c>
      <c r="E33" s="9">
        <v>6938962</v>
      </c>
      <c r="F33" s="10" t="s">
        <v>31</v>
      </c>
      <c r="G33" s="7">
        <v>0</v>
      </c>
      <c r="H33" s="10" t="s">
        <v>76</v>
      </c>
      <c r="I33" s="9">
        <v>6393710.51</v>
      </c>
      <c r="J33" s="33">
        <f t="shared" si="0"/>
        <v>21401932.509999998</v>
      </c>
    </row>
    <row r="34" spans="1:10" ht="89.25">
      <c r="A34" s="19" t="s">
        <v>78</v>
      </c>
      <c r="B34" s="19" t="s">
        <v>17</v>
      </c>
      <c r="C34" s="9">
        <f>1780500+4537404</f>
        <v>6317904</v>
      </c>
      <c r="D34" s="19" t="s">
        <v>79</v>
      </c>
      <c r="E34" s="9">
        <f>748654+748654+500238.75</f>
        <v>1997546.75</v>
      </c>
      <c r="F34" s="10" t="s">
        <v>31</v>
      </c>
      <c r="G34" s="7">
        <v>0</v>
      </c>
      <c r="H34" s="19" t="s">
        <v>80</v>
      </c>
      <c r="I34" s="9">
        <v>4881987.51</v>
      </c>
      <c r="J34" s="33">
        <f t="shared" si="0"/>
        <v>13197438.26</v>
      </c>
    </row>
    <row r="35" spans="1:10" ht="89.25">
      <c r="A35" s="20" t="s">
        <v>81</v>
      </c>
      <c r="B35" s="20" t="s">
        <v>82</v>
      </c>
      <c r="C35" s="7">
        <v>7925212</v>
      </c>
      <c r="D35" s="20" t="s">
        <v>83</v>
      </c>
      <c r="E35" s="7">
        <v>7925443</v>
      </c>
      <c r="F35" s="10" t="s">
        <v>31</v>
      </c>
      <c r="G35" s="7">
        <v>0</v>
      </c>
      <c r="H35" s="20" t="s">
        <v>84</v>
      </c>
      <c r="I35" s="9">
        <v>15568297</v>
      </c>
      <c r="J35" s="33">
        <f t="shared" si="0"/>
        <v>31418952</v>
      </c>
    </row>
    <row r="36" spans="1:10" ht="51">
      <c r="A36" s="10" t="s">
        <v>85</v>
      </c>
      <c r="B36" s="10" t="s">
        <v>33</v>
      </c>
      <c r="C36" s="7">
        <v>3191970</v>
      </c>
      <c r="D36" s="10" t="s">
        <v>86</v>
      </c>
      <c r="E36" s="9">
        <v>9215169</v>
      </c>
      <c r="F36" s="10" t="s">
        <v>31</v>
      </c>
      <c r="G36" s="7">
        <v>0</v>
      </c>
      <c r="H36" s="12"/>
      <c r="I36" s="9">
        <v>0</v>
      </c>
      <c r="J36" s="33">
        <f t="shared" si="0"/>
        <v>12407139</v>
      </c>
    </row>
    <row r="37" spans="1:10" ht="63.75">
      <c r="A37" s="10" t="s">
        <v>87</v>
      </c>
      <c r="B37" s="10" t="s">
        <v>88</v>
      </c>
      <c r="C37" s="7">
        <v>4851392</v>
      </c>
      <c r="D37" s="13" t="s">
        <v>79</v>
      </c>
      <c r="E37" s="38">
        <v>6457146</v>
      </c>
      <c r="F37" s="10" t="s">
        <v>31</v>
      </c>
      <c r="G37" s="7">
        <v>0</v>
      </c>
      <c r="H37" s="17" t="s">
        <v>104</v>
      </c>
      <c r="I37" s="9">
        <v>4346205</v>
      </c>
      <c r="J37" s="33">
        <f t="shared" si="0"/>
        <v>15654743</v>
      </c>
    </row>
    <row r="38" spans="1:10" ht="51">
      <c r="A38" s="16" t="s">
        <v>89</v>
      </c>
      <c r="B38" s="16" t="s">
        <v>90</v>
      </c>
      <c r="C38" s="7">
        <v>6266715</v>
      </c>
      <c r="D38" s="16" t="s">
        <v>91</v>
      </c>
      <c r="E38" s="7">
        <v>7164987.09</v>
      </c>
      <c r="F38" s="10" t="s">
        <v>31</v>
      </c>
      <c r="G38" s="7">
        <v>0</v>
      </c>
      <c r="H38" s="16" t="s">
        <v>92</v>
      </c>
      <c r="I38" s="9">
        <v>6181199.14</v>
      </c>
      <c r="J38" s="33">
        <f t="shared" si="0"/>
        <v>19612901.23</v>
      </c>
    </row>
    <row r="39" spans="1:10" ht="63.75">
      <c r="A39" s="10" t="s">
        <v>19</v>
      </c>
      <c r="B39" s="10" t="s">
        <v>20</v>
      </c>
      <c r="C39" s="41">
        <v>5964699.92</v>
      </c>
      <c r="D39" s="10" t="s">
        <v>21</v>
      </c>
      <c r="E39" s="9">
        <v>3865029</v>
      </c>
      <c r="F39" s="10" t="s">
        <v>31</v>
      </c>
      <c r="G39" s="7">
        <v>0</v>
      </c>
      <c r="H39" s="12"/>
      <c r="I39" s="9">
        <v>0</v>
      </c>
      <c r="J39" s="33">
        <f t="shared" si="0"/>
        <v>9829728.92</v>
      </c>
    </row>
    <row r="40" spans="1:10" ht="76.5">
      <c r="A40" s="13" t="s">
        <v>25</v>
      </c>
      <c r="B40" s="10" t="s">
        <v>93</v>
      </c>
      <c r="C40" s="7">
        <v>5152409</v>
      </c>
      <c r="D40" s="10" t="s">
        <v>94</v>
      </c>
      <c r="E40" s="7">
        <v>1400147</v>
      </c>
      <c r="F40" s="10" t="s">
        <v>31</v>
      </c>
      <c r="G40" s="7">
        <v>0</v>
      </c>
      <c r="H40" s="17" t="s">
        <v>105</v>
      </c>
      <c r="I40" s="9">
        <v>4365448.46</v>
      </c>
      <c r="J40" s="33">
        <f>SUM(C40+E40+I40)</f>
        <v>10918004.46</v>
      </c>
    </row>
    <row r="41" spans="1:10" ht="63.75">
      <c r="A41" s="19" t="s">
        <v>110</v>
      </c>
      <c r="B41" s="19" t="s">
        <v>111</v>
      </c>
      <c r="C41" s="42" t="s">
        <v>112</v>
      </c>
      <c r="D41" s="19" t="s">
        <v>113</v>
      </c>
      <c r="E41" s="42" t="s">
        <v>114</v>
      </c>
      <c r="F41" s="21"/>
      <c r="G41" s="7">
        <v>0</v>
      </c>
      <c r="H41" s="21"/>
      <c r="I41" s="7">
        <v>0</v>
      </c>
      <c r="J41" s="44" t="s">
        <v>115</v>
      </c>
    </row>
    <row r="42" spans="1:10" ht="63.75">
      <c r="A42" s="19" t="s">
        <v>116</v>
      </c>
      <c r="B42" s="19" t="s">
        <v>111</v>
      </c>
      <c r="C42" s="42" t="s">
        <v>117</v>
      </c>
      <c r="D42" s="19" t="s">
        <v>113</v>
      </c>
      <c r="E42" s="43" t="s">
        <v>118</v>
      </c>
      <c r="F42" s="21"/>
      <c r="G42" s="7">
        <v>0</v>
      </c>
      <c r="H42" s="21"/>
      <c r="I42" s="7">
        <v>0</v>
      </c>
      <c r="J42" s="44" t="s">
        <v>119</v>
      </c>
    </row>
    <row r="43" spans="1:10" ht="63.75">
      <c r="A43" s="19" t="s">
        <v>120</v>
      </c>
      <c r="B43" s="19" t="s">
        <v>111</v>
      </c>
      <c r="C43" s="42" t="s">
        <v>121</v>
      </c>
      <c r="D43" s="19" t="s">
        <v>113</v>
      </c>
      <c r="E43" s="42" t="s">
        <v>122</v>
      </c>
      <c r="F43" s="21"/>
      <c r="G43" s="7">
        <v>0</v>
      </c>
      <c r="H43" s="21"/>
      <c r="I43" s="7">
        <v>0</v>
      </c>
      <c r="J43" s="44" t="s">
        <v>123</v>
      </c>
    </row>
    <row r="44" spans="1:10" ht="63.75">
      <c r="A44" s="19" t="s">
        <v>124</v>
      </c>
      <c r="B44" s="19" t="s">
        <v>125</v>
      </c>
      <c r="C44" s="42" t="s">
        <v>126</v>
      </c>
      <c r="D44" s="19" t="s">
        <v>113</v>
      </c>
      <c r="E44" s="42" t="s">
        <v>126</v>
      </c>
      <c r="F44" s="21"/>
      <c r="G44" s="7">
        <v>0</v>
      </c>
      <c r="H44" s="21"/>
      <c r="I44" s="7">
        <v>0</v>
      </c>
      <c r="J44" s="44" t="s">
        <v>127</v>
      </c>
    </row>
    <row r="45" spans="1:10" ht="38.25">
      <c r="A45" s="16" t="s">
        <v>128</v>
      </c>
      <c r="B45" s="22" t="s">
        <v>33</v>
      </c>
      <c r="C45" s="6">
        <v>34098276</v>
      </c>
      <c r="D45" s="22" t="s">
        <v>129</v>
      </c>
      <c r="E45" s="6">
        <v>43720600.76</v>
      </c>
      <c r="F45" s="22"/>
      <c r="G45" s="7">
        <v>0</v>
      </c>
      <c r="H45" s="22"/>
      <c r="I45" s="7">
        <v>0</v>
      </c>
      <c r="J45" s="23">
        <f>C45+E45+G45+I45</f>
        <v>77818876.75999999</v>
      </c>
    </row>
  </sheetData>
  <sheetProtection/>
  <mergeCells count="9">
    <mergeCell ref="A2:J2"/>
    <mergeCell ref="A3:J3"/>
    <mergeCell ref="A4:J4"/>
    <mergeCell ref="A5:A6"/>
    <mergeCell ref="B5:C5"/>
    <mergeCell ref="D5:E5"/>
    <mergeCell ref="F5:G5"/>
    <mergeCell ref="H5:I5"/>
    <mergeCell ref="J5:J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4" r:id="rId1"/>
  <ignoredErrors>
    <ignoredError sqref="J42:J44 C41:C44 E41:E44" numberStoredAsText="1"/>
    <ignoredError sqref="I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Carol</cp:lastModifiedBy>
  <cp:lastPrinted>2018-02-20T17:50:00Z</cp:lastPrinted>
  <dcterms:created xsi:type="dcterms:W3CDTF">2017-04-18T18:33:32Z</dcterms:created>
  <dcterms:modified xsi:type="dcterms:W3CDTF">2018-02-20T17:50:08Z</dcterms:modified>
  <cp:category/>
  <cp:version/>
  <cp:contentType/>
  <cp:contentStatus/>
</cp:coreProperties>
</file>