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RECURSOS CONCURRENTES 2T2019" sheetId="1" r:id="rId1"/>
  </sheets>
  <definedNames>
    <definedName name="_xlnm.Print_Titles" localSheetId="0">'RECURSOS CONCURRENTES 2T2019'!$1:$7</definedName>
  </definedNames>
  <calcPr calcId="152511"/>
</workbook>
</file>

<file path=xl/calcChain.xml><?xml version="1.0" encoding="utf-8"?>
<calcChain xmlns="http://schemas.openxmlformats.org/spreadsheetml/2006/main">
  <c r="K47" i="1" l="1"/>
  <c r="K43" i="1" l="1"/>
  <c r="K42" i="1"/>
  <c r="K41" i="1"/>
  <c r="K39" i="1"/>
  <c r="K38" i="1"/>
  <c r="K37" i="1"/>
  <c r="K36" i="1"/>
  <c r="K35" i="1"/>
  <c r="K34" i="1"/>
  <c r="K33" i="1"/>
  <c r="K32" i="1"/>
  <c r="F31" i="1"/>
  <c r="K31" i="1" s="1"/>
  <c r="K30" i="1"/>
  <c r="K29" i="1"/>
  <c r="K28" i="1"/>
  <c r="K27" i="1"/>
  <c r="K26" i="1"/>
  <c r="K25" i="1"/>
  <c r="F24" i="1"/>
  <c r="K24" i="1" s="1"/>
  <c r="K23" i="1"/>
  <c r="K22" i="1"/>
  <c r="K21" i="1"/>
  <c r="K20" i="1"/>
  <c r="K19" i="1"/>
  <c r="F18" i="1"/>
  <c r="K18" i="1" s="1"/>
  <c r="K17" i="1"/>
  <c r="K16" i="1"/>
  <c r="F15" i="1"/>
  <c r="D15" i="1"/>
  <c r="K15" i="1" s="1"/>
  <c r="K14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<sst xmlns="http://schemas.openxmlformats.org/spreadsheetml/2006/main" count="170" uniqueCount="131">
  <si>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</si>
  <si>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</si>
  <si>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</si>
  <si>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</si>
  <si>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</si>
  <si>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</si>
  <si>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</si>
  <si>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</si>
  <si>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</si>
  <si>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</si>
  <si>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</si>
  <si>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</si>
  <si>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</si>
  <si>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</si>
  <si>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</si>
  <si>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</si>
  <si>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</si>
  <si>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</si>
  <si>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</si>
  <si>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2do del año 2019)</t>
  </si>
  <si>
    <t xml:space="preserve">Educacion para el Desarrollo Integral.- Tecnológico de Estudios Superiores de Tianguistenco. </t>
  </si>
  <si>
    <t>Secretaria de Educacion
Pública/Subsecretaría de Educación Media Superior y Superior.</t>
  </si>
  <si>
    <t>Secretaría de Educación del Gobierno del Estado de Mexico</t>
  </si>
  <si>
    <t>Tecnológico de Estudios Superiores de Tianguistenco</t>
  </si>
  <si>
    <t>Subsidio Ordinario Universidad Estatal del Valle de Toluca</t>
  </si>
  <si>
    <t>Secretaria de Educación Pública/ Subsecretaria de Educacion Media Superior y Superior</t>
  </si>
  <si>
    <t>Secretaria de Educacion del Gobierno del Estado de México</t>
  </si>
  <si>
    <t>Universidad Estatal del Valle de Toluca.</t>
  </si>
  <si>
    <t>Educación Superior Tecnológica. Tecnologico de Estudios Superiores de Ixtapaluca.</t>
  </si>
  <si>
    <t>Secretaria de Educación Pública/Subsecretaria de Educación Media Superior y Superior</t>
  </si>
  <si>
    <t>Secretaría de Educación del Gobierno del Estado de México.</t>
  </si>
  <si>
    <t>Tecnológico de Estudios Superiores de Ixtapaluca</t>
  </si>
  <si>
    <t>Convenio Específico para la Asignación de Recursos Financieros para la Operación de la Universidad Tecnolódica "Fidel Velàzquez"</t>
  </si>
  <si>
    <t>Secretaría de Educación Pública/ Coordinación General de Universidades Tecnológicas  y Politécnicas</t>
  </si>
  <si>
    <t>Secretaría de Educación / Gobierno del Estado de México</t>
  </si>
  <si>
    <t>Universidad Tecnológica Fidel Velázquez</t>
  </si>
  <si>
    <t>Subsidios Federales para Organismos Descentralizados Estatales/Tecnológico de Estudios Superiores de Chimalhuacán</t>
  </si>
  <si>
    <t>Secretaria de Educación/Gobierno del Estado de Mexico.</t>
  </si>
  <si>
    <t>Tecnológico de Estudios Superiores de Chimalhuacán</t>
  </si>
  <si>
    <t>Educacion Superior Universitaria Universidad Politécnica del Valle de Toluca</t>
  </si>
  <si>
    <t>Secretaria de Educación Publica-Subsecretaria de Educacion Media Superior y Superior</t>
  </si>
  <si>
    <t>Secretaria de Educación - Gobierno del Estado de México</t>
  </si>
  <si>
    <t>Convenio Modificatorio del Convenio Marco de Colaboración para el Apoyo Financiero Solidario. Universidad Mexiquense del Bicentenario.</t>
  </si>
  <si>
    <t xml:space="preserve">Secretaría de Educación  Pública/ Subsecretaria de Educación Media  Superior y Superior </t>
  </si>
  <si>
    <t>Secretaría de Educación del Gobierno del Estado de México</t>
  </si>
  <si>
    <t>Universidad Mexiquense del Bicentenario</t>
  </si>
  <si>
    <t>Convenio de Coordinación para la creación, operación y apoyo Financiero de la Universidad Tecnológica del Sur del Estado de México</t>
  </si>
  <si>
    <t>Secretaria de Educación Pública / Coordinación General  de Universidades Tecnologicas y Politecnicas</t>
  </si>
  <si>
    <t>Secretaria de Educación Pública / Gobierno del Estado de México</t>
  </si>
  <si>
    <t xml:space="preserve">Convenio de Coordinación para la creación, operación y apoyo financiero del Tecnológico de Estudios Superiores de San Felipe del Progreso. </t>
  </si>
  <si>
    <t>Secretaría de Educación Pública/Subsecretaria de Educación Media Superior y Superior</t>
  </si>
  <si>
    <t>Tecnológico de Estudios Superiores de San Felipe del Progreso</t>
  </si>
  <si>
    <t>Convenio especifico para la asignacion de recursos financieros para la operación de las Universidades Tecnológicas del Estado de México. Universidad Tecnologica del Valle de Toluca</t>
  </si>
  <si>
    <t>Secretaria de Educacion Publica/Subse-cretaria de Educacion Media Superior y Superior </t>
  </si>
  <si>
    <t>Secretaría de Educación Pública del Gobierno del Estado de México</t>
  </si>
  <si>
    <t>Educación Media Superior Tecnológica - Colegio de Estudios Científicos y Tecnológicos del Estado de México</t>
  </si>
  <si>
    <t>Secretaria de Educación Pública - Subsecretaria de Educación Media Superior y Superior</t>
  </si>
  <si>
    <t>Secretaria de Educación del Gobierno Estado de México</t>
  </si>
  <si>
    <t xml:space="preserve">Convenio de Coordinación para la creación, operación y apoyo financiero del Tecnológico de Estudios Superiores de Jocotitlán. </t>
  </si>
  <si>
    <t>Secretaría de Educación Pública/ Subsecretaría de Educación Media Superior y Superior</t>
  </si>
  <si>
    <t>Tecnológico de Estudios Superiores de Jocotitlán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</si>
  <si>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</si>
  <si>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</si>
  <si>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</si>
  <si>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>Convenio de Apoyo Financiero  Universidad Politécnica del Valle de México</t>
  </si>
  <si>
    <t>Secretaría de
Educación Pública/ Subsecretaría de Educación Superior y Normal</t>
  </si>
  <si>
    <t>Universidad Politécnica del Valle de México</t>
  </si>
  <si>
    <t>Subsidios Federales para Organismos Descentralizados Estatales Colegio de Bachilleres del Estado de México</t>
  </si>
  <si>
    <t>Colegio de Bachilleres del Estado de México</t>
  </si>
  <si>
    <t>Convenio de Coordinación para la Creación, Operación y Apoyo Financiero. Tecnológico de Estudios Superiores de Ecatepec.</t>
  </si>
  <si>
    <t>Secretaría de Educación Pública/ Subsecretaria de Educación Media Superior y Superior</t>
  </si>
  <si>
    <t>Secretaría de Educación Gobierno del Estado de México.</t>
  </si>
  <si>
    <t>Tecnológico de Estudios Superiores de Ecatepec.</t>
  </si>
  <si>
    <t>Subsidio Federal para Organismos Descentralizados Estatales - Universidad Tecnológica de Tecámac</t>
  </si>
  <si>
    <t>Secretaría de Educación del Gobierno Estado de Mexico</t>
  </si>
  <si>
    <t>Secretaría de Educación Pública Subsecretaria de Educación Media Superior y Superior</t>
  </si>
  <si>
    <t>Tecnológico de Estudios Superiores de Valle de Bravo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</si>
  <si>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</si>
  <si>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</si>
  <si>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</si>
  <si>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</si>
  <si>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Convenio de Coordinación para el desarrollo de la Educación Media Superior y Superior en el Estado de México. Tecnológico de Estudios Superiores del Oriente del Estado de México</t>
  </si>
  <si>
    <t>Tecnológico de Estudios Superiores del Oriente del Estado de México</t>
  </si>
  <si>
    <t>U006 Subsidios Federales para Organismos Descentralizados Estatales. Universidad Tecnológica de Nezahualcóyotl</t>
  </si>
  <si>
    <t>Secretaría de Educación Pública/Subsecretaría de Educación Media Superior y Superior</t>
  </si>
  <si>
    <t>Secretaría de Educación /Gobierno del Estado de México</t>
  </si>
  <si>
    <t>Subsidio para organismos descentralizados estatales al Tecnológico de Estudios Superiores de Coacalco</t>
  </si>
  <si>
    <t>Tecnológico  de Estudios Superiores de Coacalco.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</si>
  <si>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</si>
  <si>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</si>
  <si>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Secretaria de Educación del Gobierno del Estado de México</t>
  </si>
  <si>
    <t>Universidad Estatal del Valle de Ecatepec</t>
  </si>
  <si>
    <t>Convenio de Coordinación para la Creación, Operación y Apoyo Financiero. Universidad Politécnica de Texcoco</t>
  </si>
  <si>
    <t>Secretaría de Educacion del Gobierno del Estado México</t>
  </si>
  <si>
    <t>Universidad Politécnica de Texcoco</t>
  </si>
  <si>
    <t>Subsidios Federales para organismos descentralizados Estatales/Tecnologico de Estudios Superiores de Villa Guerrero</t>
  </si>
  <si>
    <t>Secretaría de Educación Pública Subsecretaría de Educación Media Superior y Superior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</si>
  <si>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</si>
  <si>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</si>
  <si>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</si>
  <si>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>Convenio  de Apoyo Financiero Solidario. Tecnológico de Estudios Superiores de Jilotepec</t>
  </si>
  <si>
    <t>Tecnológico de Estudios Superiores de Jilotepec</t>
  </si>
  <si>
    <t>Convenio de Apoyo Financiero Solidario. Universidad Politécnica de Atlacomulco</t>
  </si>
  <si>
    <t>Universidad Politécnica de Atlacomulco</t>
  </si>
  <si>
    <t>Convenio de Apoyo Financiero Solidario Universidad Politécnica de Tecámac</t>
  </si>
  <si>
    <t>Secretaria de Educación Gobierno del Estado de México</t>
  </si>
  <si>
    <t xml:space="preserve">Convenio Específico para la Asignación de Recursos Financieros para la Operación de las Universidades Tecnológicas del Estado de México. Universidad Tecnologica de Zinacantepec </t>
  </si>
  <si>
    <t>Subsidios Federales para Organismos Descentralizados Universidad Politecnica de Chimalhuacan</t>
  </si>
  <si>
    <t>Educación Superior Universitaria. Universidad Intercultural del Estado de Méxcio</t>
  </si>
  <si>
    <t>Secretaria de Educación Pública/Subsecretaría de Educación Media Superior y Superior</t>
  </si>
  <si>
    <t>Universidad Intercultural del Estado de México</t>
  </si>
  <si>
    <t>Convenio de Coordinación para el establecimiento, operación y apoyo financiero del Telebachillerato Comunitario en el Estado de México</t>
  </si>
  <si>
    <t>Convenio de Coordinación para la Creación, Operación y Apoyo Financiero de las Universidades Politécnicas. Universidad Politécnica Otzolotepec.</t>
  </si>
  <si>
    <t>Universidad Politécnica de Otzolotepec</t>
  </si>
  <si>
    <t>Convenio de Coordinacion para la Creacion, Operación y Apoyo Financiero. Universidad Politécnica de Cuautitlán Izcalli</t>
  </si>
  <si>
    <t>Universidad Politécnica de Cuautitlán Izcalli</t>
  </si>
  <si>
    <t>Subsidios Federales para Organismos Descentralizados. Tecnologico de Estudios Superiores de Chalco.</t>
  </si>
  <si>
    <t>Secretaria de Educación Pública, subsecretaria de Eduación Media Superior y Superior.</t>
  </si>
  <si>
    <t>Secretaría de Educación, Gobierno del Estado de México</t>
  </si>
  <si>
    <t>Tecnológico de Estudios Superiores de Chalco</t>
  </si>
  <si>
    <t xml:space="preserve">Secretaría de Medio Ambiente y Recursos Naturales / Comisión Nacional del Agua </t>
  </si>
  <si>
    <t xml:space="preserve">Secretaria de Obra Pública Comisión del Agua del Estado de México </t>
  </si>
  <si>
    <t>Seguro Popular</t>
  </si>
  <si>
    <t xml:space="preserve">Comisión Nacional de Protección Social en Salud </t>
  </si>
  <si>
    <t>Régimen Estatal de Protección Social en Salud (Aportación Solidaria Estatal)</t>
  </si>
  <si>
    <t>Subsidios federales para organismos descentralizados estatales.</t>
  </si>
  <si>
    <t>Secretaría de Educación Pública</t>
  </si>
  <si>
    <t>Secretaría del Trabajo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</si>
  <si>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</t>
    </r>
    <r>
      <rPr>
        <sz val="10"/>
        <color indexed="10"/>
        <rFont val="HelveticaNeueLT Std Lt"/>
        <family val="2"/>
      </rPr>
      <t xml:space="preserve">  </t>
    </r>
    <r>
      <rPr>
        <sz val="10"/>
        <color indexed="8"/>
        <rFont val="HelveticaNeueLT Std Lt"/>
        <family val="2"/>
      </rPr>
      <t>celebran, la Secretaría de Educación Pública y el Gobierno del Estado Libre y Soberano de México.</t>
    </r>
  </si>
  <si>
    <r>
      <t xml:space="preserve">Agua Potable, Drenaje y Tratamiento,  en su Apartado Urbano </t>
    </r>
    <r>
      <rPr>
        <sz val="10"/>
        <color indexed="8"/>
        <rFont val="HelveticaNeueLT Std Lt"/>
        <family val="2"/>
      </rPr>
      <t xml:space="preserve">(APAUR) </t>
    </r>
  </si>
  <si>
    <r>
      <t xml:space="preserve">Agua Potable, Drenaje y Tratamiento, en su Apartado Urbano </t>
    </r>
    <r>
      <rPr>
        <sz val="10"/>
        <color indexed="8"/>
        <rFont val="HelveticaNeueLT Std Lt"/>
        <family val="2"/>
      </rPr>
      <t xml:space="preserve">(APARURAL)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</si>
</sst>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HelveticaNeueLT Std Lt"/>
      <family val="2"/>
    </font>
    <font>
      <sz val="11"/>
      <color rgb="FF000000"/>
      <name val="Calibri"/>
      <family val="2"/>
    </font>
    <font>
      <sz val="10"/>
      <name val="HelveticaNeueLT Std Lt"/>
      <family val="2"/>
    </font>
    <font>
      <sz val="10"/>
      <color indexed="8"/>
      <name val="HelveticaNeueLT Std Lt"/>
      <family val="2"/>
    </font>
    <font>
      <sz val="10"/>
      <color rgb="FF000000"/>
      <name val="HelveticaNeueLT Std Lt"/>
      <family val="2"/>
    </font>
    <font>
      <sz val="10"/>
      <color indexed="1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4" fontId="3" fillId="0" borderId="18" xfId="9" applyNumberFormat="1" applyFont="1" applyBorder="1" applyAlignment="1">
      <alignment horizontal="center" vertical="center" wrapText="1"/>
    </xf>
    <xf numFmtId="43" fontId="5" fillId="3" borderId="18" xfId="9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4" fontId="6" fillId="0" borderId="18" xfId="9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44" fontId="3" fillId="0" borderId="18" xfId="1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 shrinkToFit="1"/>
    </xf>
    <xf numFmtId="43" fontId="6" fillId="0" borderId="18" xfId="9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165" fontId="3" fillId="0" borderId="18" xfId="10" applyNumberFormat="1" applyFont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5" fontId="3" fillId="0" borderId="1" xfId="1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" fontId="5" fillId="3" borderId="18" xfId="9" applyNumberFormat="1" applyFont="1" applyFill="1" applyBorder="1" applyAlignment="1">
      <alignment horizontal="center" vertical="center"/>
    </xf>
    <xf numFmtId="4" fontId="6" fillId="0" borderId="18" xfId="9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165" fontId="5" fillId="0" borderId="18" xfId="12" applyNumberFormat="1" applyFont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4" fontId="3" fillId="0" borderId="18" xfId="9" applyNumberFormat="1" applyFont="1" applyBorder="1" applyAlignment="1">
      <alignment horizontal="center" vertical="center"/>
    </xf>
    <xf numFmtId="4" fontId="5" fillId="0" borderId="18" xfId="10" applyNumberFormat="1" applyFont="1" applyFill="1" applyBorder="1" applyAlignment="1">
      <alignment horizontal="center" vertical="center"/>
    </xf>
    <xf numFmtId="4" fontId="6" fillId="0" borderId="18" xfId="9" applyNumberFormat="1" applyFont="1" applyBorder="1" applyAlignment="1">
      <alignment horizontal="center" vertical="center"/>
    </xf>
    <xf numFmtId="4" fontId="5" fillId="0" borderId="18" xfId="9" applyNumberFormat="1" applyFont="1" applyFill="1" applyBorder="1" applyAlignment="1">
      <alignment horizontal="center" vertical="center"/>
    </xf>
    <xf numFmtId="4" fontId="3" fillId="0" borderId="18" xfId="10" applyNumberFormat="1" applyFont="1" applyBorder="1" applyAlignment="1">
      <alignment horizontal="center" vertical="center" wrapText="1"/>
    </xf>
    <xf numFmtId="4" fontId="3" fillId="0" borderId="1" xfId="10" applyNumberFormat="1" applyFont="1" applyBorder="1" applyAlignment="1">
      <alignment horizontal="center" vertical="center" wrapText="1"/>
    </xf>
    <xf numFmtId="4" fontId="3" fillId="2" borderId="18" xfId="9" applyNumberFormat="1" applyFont="1" applyFill="1" applyBorder="1" applyAlignment="1">
      <alignment horizontal="center" vertical="center"/>
    </xf>
    <xf numFmtId="4" fontId="3" fillId="0" borderId="18" xfId="10" applyNumberFormat="1" applyFont="1" applyBorder="1" applyAlignment="1">
      <alignment horizontal="center" vertical="center"/>
    </xf>
    <xf numFmtId="4" fontId="3" fillId="0" borderId="18" xfId="9" applyNumberFormat="1" applyFont="1" applyFill="1" applyBorder="1" applyAlignment="1">
      <alignment horizontal="center" vertical="center"/>
    </xf>
    <xf numFmtId="4" fontId="5" fillId="0" borderId="18" xfId="12" applyNumberFormat="1" applyFont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2" borderId="18" xfId="9" applyNumberFormat="1" applyFont="1" applyFill="1" applyBorder="1" applyAlignment="1">
      <alignment horizontal="center" vertical="center"/>
    </xf>
    <xf numFmtId="4" fontId="5" fillId="0" borderId="18" xfId="9" applyNumberFormat="1" applyFont="1" applyBorder="1" applyAlignment="1">
      <alignment horizontal="center" vertical="center"/>
    </xf>
    <xf numFmtId="4" fontId="5" fillId="3" borderId="18" xfId="11" applyNumberFormat="1" applyFont="1" applyFill="1" applyBorder="1" applyAlignment="1">
      <alignment horizontal="right" vertical="center"/>
    </xf>
    <xf numFmtId="4" fontId="6" fillId="0" borderId="18" xfId="9" applyNumberFormat="1" applyFont="1" applyBorder="1" applyAlignment="1">
      <alignment horizontal="right" vertical="center"/>
    </xf>
    <xf numFmtId="4" fontId="3" fillId="0" borderId="18" xfId="9" applyNumberFormat="1" applyFont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5" fillId="0" borderId="18" xfId="12" applyNumberFormat="1" applyFont="1" applyBorder="1" applyAlignment="1">
      <alignment horizontal="right" vertical="center"/>
    </xf>
    <xf numFmtId="4" fontId="3" fillId="0" borderId="18" xfId="9" applyNumberFormat="1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/>
    </xf>
    <xf numFmtId="4" fontId="5" fillId="2" borderId="18" xfId="0" applyNumberFormat="1" applyFont="1" applyFill="1" applyBorder="1" applyAlignment="1">
      <alignment horizontal="right" vertical="center"/>
    </xf>
    <xf numFmtId="4" fontId="3" fillId="0" borderId="18" xfId="10" applyNumberFormat="1" applyFont="1" applyBorder="1" applyAlignment="1">
      <alignment horizontal="right" vertical="center" wrapText="1"/>
    </xf>
    <xf numFmtId="4" fontId="3" fillId="0" borderId="1" xfId="1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3">
    <cellStyle name="Millares" xfId="9" builtinId="3"/>
    <cellStyle name="Millares 2" xfId="1"/>
    <cellStyle name="Millares 2 2" xfId="2"/>
    <cellStyle name="Millares 3" xfId="8"/>
    <cellStyle name="Millares_CONTRAREC." xfId="12"/>
    <cellStyle name="Moneda" xfId="10" builtinId="4"/>
    <cellStyle name="Moneda 2" xfId="3"/>
    <cellStyle name="Moneda 3" xfId="5"/>
    <cellStyle name="Normal" xfId="0" builtinId="0"/>
    <cellStyle name="Normal 2" xfId="4"/>
    <cellStyle name="Normal 2 10" xfId="7"/>
    <cellStyle name="Normal 2 2" xfId="6"/>
    <cellStyle name="Porcentaj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tabSelected="1" zoomScale="88" zoomScaleNormal="88" workbookViewId="0">
      <selection activeCell="B3" sqref="B3:K3"/>
    </sheetView>
  </sheetViews>
  <sheetFormatPr baseColWidth="10" defaultRowHeight="15" x14ac:dyDescent="0.25"/>
  <cols>
    <col min="1" max="1" width="5.7109375" customWidth="1"/>
    <col min="2" max="2" width="30.7109375" customWidth="1"/>
    <col min="3" max="10" width="17.7109375" customWidth="1"/>
    <col min="11" max="11" width="18.7109375" customWidth="1"/>
  </cols>
  <sheetData>
    <row r="1" spans="2:11" ht="15.75" thickBot="1" x14ac:dyDescent="0.3"/>
    <row r="2" spans="2:11" ht="15.75" thickTop="1" x14ac:dyDescent="0.25"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8"/>
    </row>
    <row r="3" spans="2:11" x14ac:dyDescent="0.25"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</row>
    <row r="4" spans="2:11" ht="15.75" thickBot="1" x14ac:dyDescent="0.3">
      <c r="B4" s="92" t="s">
        <v>19</v>
      </c>
      <c r="C4" s="93"/>
      <c r="D4" s="93"/>
      <c r="E4" s="93"/>
      <c r="F4" s="93"/>
      <c r="G4" s="93"/>
      <c r="H4" s="93"/>
      <c r="I4" s="93"/>
      <c r="J4" s="93"/>
      <c r="K4" s="94"/>
    </row>
    <row r="5" spans="2:11" ht="15.75" thickTop="1" x14ac:dyDescent="0.25">
      <c r="B5" s="95" t="s">
        <v>2</v>
      </c>
      <c r="C5" s="82" t="s">
        <v>3</v>
      </c>
      <c r="D5" s="82"/>
      <c r="E5" s="82" t="s">
        <v>4</v>
      </c>
      <c r="F5" s="82"/>
      <c r="G5" s="82" t="s">
        <v>5</v>
      </c>
      <c r="H5" s="82"/>
      <c r="I5" s="82" t="s">
        <v>6</v>
      </c>
      <c r="J5" s="82"/>
      <c r="K5" s="83" t="s">
        <v>7</v>
      </c>
    </row>
    <row r="6" spans="2:11" ht="25.5" x14ac:dyDescent="0.25">
      <c r="B6" s="96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84"/>
    </row>
    <row r="7" spans="2:11" ht="15.75" thickBot="1" x14ac:dyDescent="0.3">
      <c r="B7" s="2" t="s">
        <v>10</v>
      </c>
      <c r="C7" s="3" t="s">
        <v>11</v>
      </c>
      <c r="D7" s="3" t="s">
        <v>12</v>
      </c>
      <c r="E7" s="4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85"/>
    </row>
    <row r="8" spans="2:11" ht="90" customHeight="1" thickTop="1" x14ac:dyDescent="0.25">
      <c r="B8" s="42" t="s">
        <v>20</v>
      </c>
      <c r="C8" s="5" t="s">
        <v>21</v>
      </c>
      <c r="D8" s="6">
        <v>6410036</v>
      </c>
      <c r="E8" s="7" t="s">
        <v>22</v>
      </c>
      <c r="F8" s="6">
        <v>9202811.5</v>
      </c>
      <c r="G8" s="6"/>
      <c r="H8" s="6">
        <v>0</v>
      </c>
      <c r="I8" s="7" t="s">
        <v>23</v>
      </c>
      <c r="J8" s="6">
        <v>1351090</v>
      </c>
      <c r="K8" s="13">
        <f>D8+F8+H8+J8</f>
        <v>16963937.5</v>
      </c>
    </row>
    <row r="9" spans="2:11" ht="90" customHeight="1" x14ac:dyDescent="0.25">
      <c r="B9" s="42" t="s">
        <v>24</v>
      </c>
      <c r="C9" s="5" t="s">
        <v>25</v>
      </c>
      <c r="D9" s="9">
        <v>9896000</v>
      </c>
      <c r="E9" s="5" t="s">
        <v>26</v>
      </c>
      <c r="F9" s="9">
        <v>6745660</v>
      </c>
      <c r="G9" s="9"/>
      <c r="H9" s="9">
        <v>0</v>
      </c>
      <c r="I9" s="5" t="s">
        <v>27</v>
      </c>
      <c r="J9" s="9">
        <v>1120400.98</v>
      </c>
      <c r="K9" s="13">
        <f>+F9+H9+J9+D9</f>
        <v>17762060.98</v>
      </c>
    </row>
    <row r="10" spans="2:11" ht="90" customHeight="1" x14ac:dyDescent="0.25">
      <c r="B10" s="10" t="s">
        <v>28</v>
      </c>
      <c r="C10" s="23" t="s">
        <v>29</v>
      </c>
      <c r="D10" s="58">
        <v>6691859</v>
      </c>
      <c r="E10" s="23" t="s">
        <v>30</v>
      </c>
      <c r="F10" s="58">
        <v>7612072.5</v>
      </c>
      <c r="G10" s="25"/>
      <c r="H10" s="11">
        <v>0</v>
      </c>
      <c r="I10" s="14" t="s">
        <v>31</v>
      </c>
      <c r="J10" s="11">
        <v>1909140.78</v>
      </c>
      <c r="K10" s="22">
        <f>J10+F10+D10</f>
        <v>16213072.279999999</v>
      </c>
    </row>
    <row r="11" spans="2:11" ht="90" customHeight="1" x14ac:dyDescent="0.25">
      <c r="B11" s="53" t="s">
        <v>32</v>
      </c>
      <c r="C11" s="12" t="s">
        <v>33</v>
      </c>
      <c r="D11" s="43">
        <v>39333190</v>
      </c>
      <c r="E11" s="12" t="s">
        <v>34</v>
      </c>
      <c r="F11" s="43">
        <v>29534146</v>
      </c>
      <c r="G11" s="43"/>
      <c r="H11" s="43">
        <v>0</v>
      </c>
      <c r="I11" s="12" t="s">
        <v>35</v>
      </c>
      <c r="J11" s="43">
        <v>12397425.699999999</v>
      </c>
      <c r="K11" s="71">
        <f>+D11+F11+H11+J11</f>
        <v>81264761.700000003</v>
      </c>
    </row>
    <row r="12" spans="2:11" ht="90" customHeight="1" x14ac:dyDescent="0.25">
      <c r="B12" s="10" t="s">
        <v>36</v>
      </c>
      <c r="C12" s="14" t="s">
        <v>29</v>
      </c>
      <c r="D12" s="9">
        <v>8948723</v>
      </c>
      <c r="E12" s="14" t="s">
        <v>37</v>
      </c>
      <c r="F12" s="9">
        <v>10471491</v>
      </c>
      <c r="G12" s="9"/>
      <c r="H12" s="9">
        <v>0</v>
      </c>
      <c r="I12" s="14" t="s">
        <v>38</v>
      </c>
      <c r="J12" s="9">
        <v>2421632.38</v>
      </c>
      <c r="K12" s="13">
        <f>D12+F12+H12+J12</f>
        <v>21841846.379999999</v>
      </c>
    </row>
    <row r="13" spans="2:11" ht="90" customHeight="1" x14ac:dyDescent="0.25">
      <c r="B13" s="10" t="s">
        <v>39</v>
      </c>
      <c r="C13" s="14" t="s">
        <v>40</v>
      </c>
      <c r="D13" s="44">
        <v>10983805</v>
      </c>
      <c r="E13" s="14" t="s">
        <v>41</v>
      </c>
      <c r="F13" s="44">
        <v>16855255</v>
      </c>
      <c r="G13" s="44"/>
      <c r="H13" s="6">
        <v>0</v>
      </c>
      <c r="I13" s="6"/>
      <c r="J13" s="6">
        <v>0</v>
      </c>
      <c r="K13" s="15">
        <v>27839060</v>
      </c>
    </row>
    <row r="14" spans="2:11" ht="90" customHeight="1" x14ac:dyDescent="0.25">
      <c r="B14" s="10" t="s">
        <v>42</v>
      </c>
      <c r="C14" s="14" t="s">
        <v>43</v>
      </c>
      <c r="D14" s="45">
        <v>39586000</v>
      </c>
      <c r="E14" s="14" t="s">
        <v>44</v>
      </c>
      <c r="F14" s="45">
        <v>66026013</v>
      </c>
      <c r="G14" s="9"/>
      <c r="H14" s="9">
        <v>0</v>
      </c>
      <c r="I14" s="14" t="s">
        <v>45</v>
      </c>
      <c r="J14" s="45">
        <v>15294425.41</v>
      </c>
      <c r="K14" s="19">
        <f>+D14+F14+J14</f>
        <v>120906438.41</v>
      </c>
    </row>
    <row r="15" spans="2:11" ht="90" customHeight="1" x14ac:dyDescent="0.25">
      <c r="B15" s="10" t="s">
        <v>46</v>
      </c>
      <c r="C15" s="14" t="s">
        <v>47</v>
      </c>
      <c r="D15" s="59">
        <f>1941532+1941532+5744234+1941532</f>
        <v>11568830</v>
      </c>
      <c r="E15" s="17" t="s">
        <v>48</v>
      </c>
      <c r="F15" s="59">
        <f>2708288+12886376.26</f>
        <v>15594664.26</v>
      </c>
      <c r="G15" s="9"/>
      <c r="H15" s="9">
        <v>0</v>
      </c>
      <c r="I15" s="18"/>
      <c r="J15" s="9">
        <v>0</v>
      </c>
      <c r="K15" s="19">
        <f>D15+F15+H15+J15</f>
        <v>27163494.259999998</v>
      </c>
    </row>
    <row r="16" spans="2:11" ht="90" customHeight="1" x14ac:dyDescent="0.25">
      <c r="B16" s="42" t="s">
        <v>49</v>
      </c>
      <c r="C16" s="5" t="s">
        <v>50</v>
      </c>
      <c r="D16" s="60">
        <v>4808671</v>
      </c>
      <c r="E16" s="20" t="s">
        <v>44</v>
      </c>
      <c r="F16" s="60">
        <v>5316225.5</v>
      </c>
      <c r="G16" s="9"/>
      <c r="H16" s="9">
        <v>0</v>
      </c>
      <c r="I16" s="21" t="s">
        <v>51</v>
      </c>
      <c r="J16" s="60">
        <v>2347407</v>
      </c>
      <c r="K16" s="72">
        <f>D16+F16+J16</f>
        <v>12472303.5</v>
      </c>
    </row>
    <row r="17" spans="2:11" ht="90" customHeight="1" x14ac:dyDescent="0.25">
      <c r="B17" s="10" t="s">
        <v>52</v>
      </c>
      <c r="C17" s="14" t="s">
        <v>53</v>
      </c>
      <c r="D17" s="25">
        <v>26765852</v>
      </c>
      <c r="E17" s="14" t="s">
        <v>54</v>
      </c>
      <c r="F17" s="25">
        <v>15005325.5</v>
      </c>
      <c r="G17" s="9"/>
      <c r="H17" s="9">
        <v>0</v>
      </c>
      <c r="I17" s="9"/>
      <c r="J17" s="9">
        <v>0</v>
      </c>
      <c r="K17" s="13">
        <f>+D17+F17+H17+J17</f>
        <v>41771177.5</v>
      </c>
    </row>
    <row r="18" spans="2:11" ht="90" customHeight="1" x14ac:dyDescent="0.25">
      <c r="B18" s="10" t="s">
        <v>55</v>
      </c>
      <c r="C18" s="23" t="s">
        <v>56</v>
      </c>
      <c r="D18" s="9">
        <v>222060298.68000001</v>
      </c>
      <c r="E18" s="23" t="s">
        <v>57</v>
      </c>
      <c r="F18" s="9">
        <f>39290982.5+82444802+26652650</f>
        <v>148388434.5</v>
      </c>
      <c r="G18" s="9"/>
      <c r="H18" s="9">
        <v>0</v>
      </c>
      <c r="I18" s="24"/>
      <c r="J18" s="9">
        <v>0</v>
      </c>
      <c r="K18" s="13">
        <f>D18+F18+J18</f>
        <v>370448733.18000001</v>
      </c>
    </row>
    <row r="19" spans="2:11" ht="90" customHeight="1" x14ac:dyDescent="0.25">
      <c r="B19" s="42" t="s">
        <v>58</v>
      </c>
      <c r="C19" s="5" t="s">
        <v>59</v>
      </c>
      <c r="D19" s="60">
        <v>8168662</v>
      </c>
      <c r="E19" s="20" t="s">
        <v>44</v>
      </c>
      <c r="F19" s="60">
        <v>8180359</v>
      </c>
      <c r="G19" s="9"/>
      <c r="H19" s="9">
        <v>0</v>
      </c>
      <c r="I19" s="21" t="s">
        <v>60</v>
      </c>
      <c r="J19" s="60">
        <v>5107411.49</v>
      </c>
      <c r="K19" s="72">
        <f>D19+F19+J19</f>
        <v>21456432.490000002</v>
      </c>
    </row>
    <row r="20" spans="2:11" ht="90" customHeight="1" x14ac:dyDescent="0.25">
      <c r="B20" s="10" t="s">
        <v>61</v>
      </c>
      <c r="C20" s="14" t="s">
        <v>62</v>
      </c>
      <c r="D20" s="58">
        <v>1732533</v>
      </c>
      <c r="E20" s="14" t="s">
        <v>63</v>
      </c>
      <c r="F20" s="58">
        <v>2194811</v>
      </c>
      <c r="G20" s="9"/>
      <c r="H20" s="65">
        <v>0</v>
      </c>
      <c r="I20" s="24"/>
      <c r="J20" s="65">
        <v>0</v>
      </c>
      <c r="K20" s="73">
        <f>D20+F20+H20+J20</f>
        <v>3927344</v>
      </c>
    </row>
    <row r="21" spans="2:11" ht="90" customHeight="1" x14ac:dyDescent="0.25">
      <c r="B21" s="42" t="s">
        <v>64</v>
      </c>
      <c r="C21" s="5" t="s">
        <v>65</v>
      </c>
      <c r="D21" s="9">
        <v>10883118</v>
      </c>
      <c r="E21" s="5" t="s">
        <v>44</v>
      </c>
      <c r="F21" s="25">
        <v>11605941</v>
      </c>
      <c r="G21" s="25"/>
      <c r="H21" s="25">
        <v>0</v>
      </c>
      <c r="I21" s="5" t="s">
        <v>66</v>
      </c>
      <c r="J21" s="25">
        <v>13195704</v>
      </c>
      <c r="K21" s="22">
        <f>D21+F21+H21+J21</f>
        <v>35684763</v>
      </c>
    </row>
    <row r="22" spans="2:11" ht="90" customHeight="1" x14ac:dyDescent="0.25">
      <c r="B22" s="10" t="s">
        <v>67</v>
      </c>
      <c r="C22" s="14" t="s">
        <v>62</v>
      </c>
      <c r="D22" s="9">
        <v>169747474.47</v>
      </c>
      <c r="E22" s="14" t="s">
        <v>44</v>
      </c>
      <c r="F22" s="9">
        <v>57186039</v>
      </c>
      <c r="G22" s="9"/>
      <c r="H22" s="9">
        <v>0</v>
      </c>
      <c r="I22" s="25" t="s">
        <v>68</v>
      </c>
      <c r="J22" s="9">
        <v>1387474.1</v>
      </c>
      <c r="K22" s="13">
        <f>D22+F22+J22</f>
        <v>228320987.56999999</v>
      </c>
    </row>
    <row r="23" spans="2:11" ht="90" customHeight="1" x14ac:dyDescent="0.25">
      <c r="B23" s="10" t="s">
        <v>69</v>
      </c>
      <c r="C23" s="23" t="s">
        <v>70</v>
      </c>
      <c r="D23" s="58">
        <v>20355093</v>
      </c>
      <c r="E23" s="23" t="s">
        <v>71</v>
      </c>
      <c r="F23" s="66">
        <v>29069457.5</v>
      </c>
      <c r="G23" s="25"/>
      <c r="H23" s="25">
        <v>0</v>
      </c>
      <c r="I23" s="14" t="s">
        <v>72</v>
      </c>
      <c r="J23" s="11">
        <v>639699.62</v>
      </c>
      <c r="K23" s="22">
        <f>+D23+F23+H23+J23</f>
        <v>50064250.119999997</v>
      </c>
    </row>
    <row r="24" spans="2:11" ht="90" customHeight="1" x14ac:dyDescent="0.25">
      <c r="B24" s="54" t="s">
        <v>73</v>
      </c>
      <c r="C24" s="23" t="s">
        <v>70</v>
      </c>
      <c r="D24" s="26">
        <v>17638749</v>
      </c>
      <c r="E24" s="27" t="s">
        <v>74</v>
      </c>
      <c r="F24" s="28">
        <f>18410804.5+11501422.51</f>
        <v>29912227.009999998</v>
      </c>
      <c r="G24" s="25"/>
      <c r="H24" s="25">
        <v>0</v>
      </c>
      <c r="I24" s="25"/>
      <c r="J24" s="25">
        <v>0</v>
      </c>
      <c r="K24" s="22">
        <f>D24+F24+J24</f>
        <v>47550976.009999998</v>
      </c>
    </row>
    <row r="25" spans="2:11" ht="90" customHeight="1" x14ac:dyDescent="0.25">
      <c r="B25" s="55" t="s">
        <v>128</v>
      </c>
      <c r="C25" s="40" t="s">
        <v>75</v>
      </c>
      <c r="D25" s="45">
        <v>6394117</v>
      </c>
      <c r="E25" s="40" t="s">
        <v>44</v>
      </c>
      <c r="F25" s="45">
        <v>8107209</v>
      </c>
      <c r="G25" s="41"/>
      <c r="H25" s="45">
        <v>0</v>
      </c>
      <c r="I25" s="40" t="s">
        <v>76</v>
      </c>
      <c r="J25" s="45">
        <v>2553372.0699999998</v>
      </c>
      <c r="K25" s="74">
        <f>D25+F25+H25+J25</f>
        <v>17054698.07</v>
      </c>
    </row>
    <row r="26" spans="2:11" ht="90" customHeight="1" x14ac:dyDescent="0.25">
      <c r="B26" s="10" t="s">
        <v>77</v>
      </c>
      <c r="C26" s="14" t="s">
        <v>78</v>
      </c>
      <c r="D26" s="58">
        <v>5930212</v>
      </c>
      <c r="E26" s="14" t="s">
        <v>79</v>
      </c>
      <c r="F26" s="58">
        <v>9896219</v>
      </c>
      <c r="G26" s="58"/>
      <c r="H26" s="58">
        <v>0</v>
      </c>
      <c r="I26" s="14" t="s">
        <v>80</v>
      </c>
      <c r="J26" s="58">
        <v>1000220.04</v>
      </c>
      <c r="K26" s="73">
        <f>+D26+F26+H26+J26</f>
        <v>16826651.039999999</v>
      </c>
    </row>
    <row r="27" spans="2:11" ht="90" customHeight="1" x14ac:dyDescent="0.25">
      <c r="B27" s="10" t="s">
        <v>81</v>
      </c>
      <c r="C27" s="14" t="s">
        <v>78</v>
      </c>
      <c r="D27" s="58">
        <v>7998456</v>
      </c>
      <c r="E27" s="14" t="s">
        <v>63</v>
      </c>
      <c r="F27" s="66">
        <v>6508442</v>
      </c>
      <c r="G27" s="9"/>
      <c r="H27" s="9">
        <v>0</v>
      </c>
      <c r="I27" s="14" t="s">
        <v>82</v>
      </c>
      <c r="J27" s="58">
        <v>586902.78</v>
      </c>
      <c r="K27" s="73">
        <f>+D27+F27+H27+J27</f>
        <v>15093800.779999999</v>
      </c>
    </row>
    <row r="28" spans="2:11" ht="90" customHeight="1" x14ac:dyDescent="0.25">
      <c r="B28" s="29" t="s">
        <v>83</v>
      </c>
      <c r="C28" s="47" t="s">
        <v>84</v>
      </c>
      <c r="D28" s="48">
        <v>41339215</v>
      </c>
      <c r="E28" s="47" t="s">
        <v>85</v>
      </c>
      <c r="F28" s="46">
        <v>37118961.5</v>
      </c>
      <c r="G28" s="67"/>
      <c r="H28" s="67">
        <v>0</v>
      </c>
      <c r="I28" s="49"/>
      <c r="J28" s="67">
        <v>0</v>
      </c>
      <c r="K28" s="75">
        <f>SUM(D28:J28)</f>
        <v>78458176.5</v>
      </c>
    </row>
    <row r="29" spans="2:11" ht="90" customHeight="1" x14ac:dyDescent="0.25">
      <c r="B29" s="30" t="s">
        <v>86</v>
      </c>
      <c r="C29" s="47" t="s">
        <v>84</v>
      </c>
      <c r="D29" s="9">
        <v>11283507</v>
      </c>
      <c r="E29" s="14" t="s">
        <v>44</v>
      </c>
      <c r="F29" s="9">
        <v>12088417.5</v>
      </c>
      <c r="G29" s="25"/>
      <c r="H29" s="25">
        <v>0</v>
      </c>
      <c r="I29" s="25" t="s">
        <v>87</v>
      </c>
      <c r="J29" s="25">
        <v>1915965</v>
      </c>
      <c r="K29" s="22">
        <f>+D29+F29+J29</f>
        <v>25287889.5</v>
      </c>
    </row>
    <row r="30" spans="2:11" ht="90" customHeight="1" x14ac:dyDescent="0.25">
      <c r="B30" s="10" t="s">
        <v>88</v>
      </c>
      <c r="C30" s="14" t="s">
        <v>89</v>
      </c>
      <c r="D30" s="9">
        <v>10783225</v>
      </c>
      <c r="E30" s="14" t="s">
        <v>90</v>
      </c>
      <c r="F30" s="9">
        <v>12532648</v>
      </c>
      <c r="G30" s="9"/>
      <c r="H30" s="9">
        <v>0</v>
      </c>
      <c r="I30" s="14" t="s">
        <v>91</v>
      </c>
      <c r="J30" s="9">
        <v>5761866.8200000003</v>
      </c>
      <c r="K30" s="13">
        <f>D30+F30+H30+J30</f>
        <v>29077739.82</v>
      </c>
    </row>
    <row r="31" spans="2:11" ht="90" customHeight="1" x14ac:dyDescent="0.25">
      <c r="B31" s="10" t="s">
        <v>92</v>
      </c>
      <c r="C31" s="14" t="s">
        <v>59</v>
      </c>
      <c r="D31" s="58">
        <v>5190539</v>
      </c>
      <c r="E31" s="14" t="s">
        <v>93</v>
      </c>
      <c r="F31" s="58">
        <f>5506283.5+5173395.98</f>
        <v>10679679.48</v>
      </c>
      <c r="G31" s="25"/>
      <c r="H31" s="25">
        <v>0</v>
      </c>
      <c r="I31" s="14" t="s">
        <v>94</v>
      </c>
      <c r="J31" s="11">
        <v>38508.339999999997</v>
      </c>
      <c r="K31" s="22">
        <f>D31+F31+J31</f>
        <v>15908726.82</v>
      </c>
    </row>
    <row r="32" spans="2:11" ht="90" customHeight="1" x14ac:dyDescent="0.25">
      <c r="B32" s="42" t="s">
        <v>95</v>
      </c>
      <c r="C32" s="5" t="s">
        <v>96</v>
      </c>
      <c r="D32" s="11">
        <v>12769396</v>
      </c>
      <c r="E32" s="5" t="s">
        <v>44</v>
      </c>
      <c r="F32" s="11">
        <v>11649431.5</v>
      </c>
      <c r="G32" s="25"/>
      <c r="H32" s="25">
        <v>0</v>
      </c>
      <c r="I32" s="5"/>
      <c r="J32" s="25">
        <v>0</v>
      </c>
      <c r="K32" s="76">
        <f>+D32+F32+H32+J32</f>
        <v>24418827.5</v>
      </c>
    </row>
    <row r="33" spans="2:11" ht="90" customHeight="1" x14ac:dyDescent="0.25">
      <c r="B33" s="42" t="s">
        <v>97</v>
      </c>
      <c r="C33" s="5" t="s">
        <v>98</v>
      </c>
      <c r="D33" s="9">
        <v>10748795</v>
      </c>
      <c r="E33" s="5" t="s">
        <v>30</v>
      </c>
      <c r="F33" s="9">
        <v>10457419</v>
      </c>
      <c r="G33" s="25"/>
      <c r="H33" s="9">
        <v>0</v>
      </c>
      <c r="I33" s="5" t="s">
        <v>99</v>
      </c>
      <c r="J33" s="9">
        <v>5716165.4600000009</v>
      </c>
      <c r="K33" s="13">
        <f>D33+F33+H33+J33</f>
        <v>26922379.460000001</v>
      </c>
    </row>
    <row r="34" spans="2:11" ht="90" customHeight="1" x14ac:dyDescent="0.25">
      <c r="B34" s="10" t="s">
        <v>100</v>
      </c>
      <c r="C34" s="14" t="s">
        <v>96</v>
      </c>
      <c r="D34" s="9">
        <v>5208469</v>
      </c>
      <c r="E34" s="14" t="s">
        <v>63</v>
      </c>
      <c r="F34" s="9">
        <v>6799925</v>
      </c>
      <c r="G34" s="9"/>
      <c r="H34" s="9">
        <v>0</v>
      </c>
      <c r="I34" s="14" t="s">
        <v>101</v>
      </c>
      <c r="J34" s="9">
        <v>600059.01</v>
      </c>
      <c r="K34" s="13">
        <f>SUM(D34+F34+J34)</f>
        <v>12608453.01</v>
      </c>
    </row>
    <row r="35" spans="2:11" ht="90" customHeight="1" x14ac:dyDescent="0.25">
      <c r="B35" s="56" t="s">
        <v>102</v>
      </c>
      <c r="C35" s="31" t="s">
        <v>59</v>
      </c>
      <c r="D35" s="58">
        <v>1508940.45</v>
      </c>
      <c r="E35" s="31" t="s">
        <v>30</v>
      </c>
      <c r="F35" s="58">
        <v>3181225</v>
      </c>
      <c r="G35" s="25"/>
      <c r="H35" s="58">
        <v>0</v>
      </c>
      <c r="I35" s="31" t="s">
        <v>103</v>
      </c>
      <c r="J35" s="58">
        <v>1495922</v>
      </c>
      <c r="K35" s="73">
        <f>+D35+F35+H35+J35</f>
        <v>6186087.4500000002</v>
      </c>
    </row>
    <row r="36" spans="2:11" ht="90" customHeight="1" x14ac:dyDescent="0.25">
      <c r="B36" s="10" t="s">
        <v>104</v>
      </c>
      <c r="C36" s="31" t="s">
        <v>59</v>
      </c>
      <c r="D36" s="61">
        <v>6899478</v>
      </c>
      <c r="E36" s="23" t="s">
        <v>105</v>
      </c>
      <c r="F36" s="61">
        <v>5402345.5</v>
      </c>
      <c r="G36" s="68"/>
      <c r="H36" s="58">
        <v>0</v>
      </c>
      <c r="I36" s="32"/>
      <c r="J36" s="64">
        <v>0</v>
      </c>
      <c r="K36" s="77">
        <f>D36+F36+H36+J36</f>
        <v>12301823.5</v>
      </c>
    </row>
    <row r="37" spans="2:11" ht="90" customHeight="1" x14ac:dyDescent="0.25">
      <c r="B37" s="10" t="s">
        <v>106</v>
      </c>
      <c r="C37" s="14" t="s">
        <v>84</v>
      </c>
      <c r="D37" s="58">
        <v>1580913.97</v>
      </c>
      <c r="E37" s="14" t="s">
        <v>71</v>
      </c>
      <c r="F37" s="58">
        <v>4250078.8600000003</v>
      </c>
      <c r="G37" s="9"/>
      <c r="H37" s="58">
        <v>0</v>
      </c>
      <c r="I37" s="24"/>
      <c r="J37" s="58">
        <v>0</v>
      </c>
      <c r="K37" s="73">
        <f>D37+F37+H37+J37</f>
        <v>5830992.8300000001</v>
      </c>
    </row>
    <row r="38" spans="2:11" ht="90" customHeight="1" x14ac:dyDescent="0.25">
      <c r="B38" s="10" t="s">
        <v>107</v>
      </c>
      <c r="C38" s="14" t="s">
        <v>84</v>
      </c>
      <c r="D38" s="9">
        <v>1139397</v>
      </c>
      <c r="E38" s="14" t="s">
        <v>44</v>
      </c>
      <c r="F38" s="11">
        <v>3710962</v>
      </c>
      <c r="G38" s="9"/>
      <c r="H38" s="9">
        <v>0</v>
      </c>
      <c r="I38" s="9"/>
      <c r="J38" s="9">
        <v>0</v>
      </c>
      <c r="K38" s="13">
        <f>D38+F38+H38+J38</f>
        <v>4850359</v>
      </c>
    </row>
    <row r="39" spans="2:11" ht="90" customHeight="1" x14ac:dyDescent="0.25">
      <c r="B39" s="57" t="s">
        <v>108</v>
      </c>
      <c r="C39" s="33" t="s">
        <v>109</v>
      </c>
      <c r="D39" s="50">
        <v>29752390</v>
      </c>
      <c r="E39" s="33" t="s">
        <v>44</v>
      </c>
      <c r="F39" s="69">
        <v>12818559</v>
      </c>
      <c r="G39" s="50"/>
      <c r="H39" s="50">
        <v>0</v>
      </c>
      <c r="I39" s="33" t="s">
        <v>110</v>
      </c>
      <c r="J39" s="69">
        <v>760009</v>
      </c>
      <c r="K39" s="78">
        <f>D39+F39+H39+J39</f>
        <v>43330958</v>
      </c>
    </row>
    <row r="40" spans="2:11" ht="90" customHeight="1" x14ac:dyDescent="0.25">
      <c r="B40" s="42" t="s">
        <v>111</v>
      </c>
      <c r="C40" s="14" t="s">
        <v>84</v>
      </c>
      <c r="D40" s="9">
        <v>36879960</v>
      </c>
      <c r="E40" s="5" t="s">
        <v>44</v>
      </c>
      <c r="F40" s="9">
        <v>36879960</v>
      </c>
      <c r="G40" s="9"/>
      <c r="H40" s="9">
        <v>0</v>
      </c>
      <c r="I40" s="9"/>
      <c r="J40" s="9">
        <v>0</v>
      </c>
      <c r="K40" s="13">
        <v>73759920</v>
      </c>
    </row>
    <row r="41" spans="2:11" ht="90" customHeight="1" x14ac:dyDescent="0.25">
      <c r="B41" s="56" t="s">
        <v>112</v>
      </c>
      <c r="C41" s="31" t="s">
        <v>59</v>
      </c>
      <c r="D41" s="58">
        <v>2324126</v>
      </c>
      <c r="E41" s="31" t="s">
        <v>30</v>
      </c>
      <c r="F41" s="58">
        <v>4623070</v>
      </c>
      <c r="G41" s="25"/>
      <c r="H41" s="58">
        <v>0</v>
      </c>
      <c r="I41" s="31" t="s">
        <v>113</v>
      </c>
      <c r="J41" s="58">
        <v>890082</v>
      </c>
      <c r="K41" s="73">
        <f>+D41+F41+H41+J41</f>
        <v>7837278</v>
      </c>
    </row>
    <row r="42" spans="2:11" ht="90" customHeight="1" x14ac:dyDescent="0.25">
      <c r="B42" s="10" t="s">
        <v>114</v>
      </c>
      <c r="C42" s="14" t="s">
        <v>50</v>
      </c>
      <c r="D42" s="58">
        <v>2360446.2400000002</v>
      </c>
      <c r="E42" s="14" t="s">
        <v>44</v>
      </c>
      <c r="F42" s="11">
        <v>3917469</v>
      </c>
      <c r="G42" s="25"/>
      <c r="H42" s="11">
        <v>0</v>
      </c>
      <c r="I42" s="14" t="s">
        <v>115</v>
      </c>
      <c r="J42" s="58">
        <v>2151178.3199999998</v>
      </c>
      <c r="K42" s="13">
        <f>D42+F42+H42+J42</f>
        <v>8429093.5600000005</v>
      </c>
    </row>
    <row r="43" spans="2:11" ht="90" customHeight="1" x14ac:dyDescent="0.25">
      <c r="B43" s="10" t="s">
        <v>116</v>
      </c>
      <c r="C43" s="14" t="s">
        <v>117</v>
      </c>
      <c r="D43" s="9">
        <v>8253266</v>
      </c>
      <c r="E43" s="23" t="s">
        <v>118</v>
      </c>
      <c r="F43" s="58">
        <v>7479397</v>
      </c>
      <c r="G43" s="9"/>
      <c r="H43" s="9">
        <v>0</v>
      </c>
      <c r="I43" s="14" t="s">
        <v>119</v>
      </c>
      <c r="J43" s="70">
        <v>556753</v>
      </c>
      <c r="K43" s="73">
        <f>+D43+F43+J43</f>
        <v>16289416</v>
      </c>
    </row>
    <row r="44" spans="2:11" ht="90" customHeight="1" x14ac:dyDescent="0.25">
      <c r="B44" s="34" t="s">
        <v>129</v>
      </c>
      <c r="C44" s="51" t="s">
        <v>120</v>
      </c>
      <c r="D44" s="62">
        <v>6691955.1099999994</v>
      </c>
      <c r="E44" s="36" t="s">
        <v>121</v>
      </c>
      <c r="F44" s="62">
        <v>6828311.0300000003</v>
      </c>
      <c r="G44" s="62"/>
      <c r="H44" s="62">
        <v>0</v>
      </c>
      <c r="I44" s="35"/>
      <c r="J44" s="62">
        <v>0</v>
      </c>
      <c r="K44" s="79">
        <v>13520266.140000001</v>
      </c>
    </row>
    <row r="45" spans="2:11" ht="90" customHeight="1" x14ac:dyDescent="0.25">
      <c r="B45" s="37" t="s">
        <v>130</v>
      </c>
      <c r="C45" s="52" t="s">
        <v>120</v>
      </c>
      <c r="D45" s="63">
        <v>1551750.86</v>
      </c>
      <c r="E45" s="39" t="s">
        <v>121</v>
      </c>
      <c r="F45" s="63">
        <v>1034500.56</v>
      </c>
      <c r="G45" s="63"/>
      <c r="H45" s="63">
        <v>0</v>
      </c>
      <c r="I45" s="38"/>
      <c r="J45" s="63">
        <v>0</v>
      </c>
      <c r="K45" s="80">
        <v>2586251.42</v>
      </c>
    </row>
    <row r="46" spans="2:11" ht="90" customHeight="1" x14ac:dyDescent="0.25">
      <c r="B46" s="55" t="s">
        <v>122</v>
      </c>
      <c r="C46" s="40" t="s">
        <v>123</v>
      </c>
      <c r="D46" s="41">
        <v>3922688390.3000002</v>
      </c>
      <c r="E46" s="40" t="s">
        <v>124</v>
      </c>
      <c r="F46" s="41">
        <v>630000000</v>
      </c>
      <c r="G46" s="41"/>
      <c r="H46" s="62">
        <v>0</v>
      </c>
      <c r="I46" s="40"/>
      <c r="J46" s="62">
        <v>0</v>
      </c>
      <c r="K46" s="81">
        <v>4552688390.3000002</v>
      </c>
    </row>
    <row r="47" spans="2:11" ht="90" customHeight="1" x14ac:dyDescent="0.25">
      <c r="B47" s="42" t="s">
        <v>125</v>
      </c>
      <c r="C47" s="7" t="s">
        <v>126</v>
      </c>
      <c r="D47" s="64">
        <v>95322674.989999995</v>
      </c>
      <c r="E47" s="7" t="s">
        <v>127</v>
      </c>
      <c r="F47" s="64">
        <v>41605349.810000002</v>
      </c>
      <c r="G47" s="6"/>
      <c r="H47" s="62">
        <v>0</v>
      </c>
      <c r="I47" s="8"/>
      <c r="J47" s="62">
        <v>0</v>
      </c>
      <c r="K47" s="16">
        <f>D47+F47+H47+J47</f>
        <v>136928024.80000001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39370078740157483" right="0.39370078740157483" top="0.39370078740157483" bottom="0.39370078740157483" header="0.31496062992125984" footer="0.31496062992125984"/>
  <pageSetup scale="66" fitToHeight="0" orientation="landscape" r:id="rId1"/>
  <ignoredErrors>
    <ignoredError sqref="K17 K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2T2019</vt:lpstr>
      <vt:lpstr>'RECURSOS CONCURRENTES 2T2019'!Títulos_a_imprimir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2019-08-16T17:30:35Z</cp:lastPrinted>
  <dcterms:created xsi:type="dcterms:W3CDTF">2019-07-29T16:37:16Z</dcterms:created>
  <dcterms:modified xsi:type="dcterms:W3CDTF">2019-08-16T17:30:39Z</dcterms:modified>
</cp:coreProperties>
</file>