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RECURSOS CONCURRENTES 3T2021" sheetId="1" r:id="rId1"/>
  </sheets>
  <definedNames>
    <definedName name="_xlnm.Print_Titles" localSheetId="0">'RECURSOS CONCURRENTES 3T2021'!$1:$7</definedName>
  </definedNames>
  <calcPr calcId="152511"/>
</workbook>
</file>

<file path=xl/calcChain.xml><?xml version="1.0" encoding="utf-8"?>
<calcChain xmlns="http://schemas.openxmlformats.org/spreadsheetml/2006/main">
  <c r="K49" i="1" l="1"/>
  <c r="K48" i="1"/>
  <c r="K46" i="1" l="1"/>
  <c r="K44" i="1" l="1"/>
  <c r="K43" i="1" l="1"/>
  <c r="K42" i="1"/>
  <c r="K41" i="1"/>
  <c r="K40" i="1"/>
  <c r="K39" i="1"/>
  <c r="F39" i="1"/>
  <c r="D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</calcChain>
</file>

<file path=xl/sharedStrings.xml><?xml version="1.0" encoding="utf-8"?>
<sst xmlns="http://schemas.openxmlformats.org/spreadsheetml/2006/main" count="176" uniqueCount="142">
  <si>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</si>
  <si>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</si>
  <si>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</si>
  <si>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</si>
  <si>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</si>
  <si>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</si>
  <si>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</si>
  <si>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</si>
  <si>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</si>
  <si>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</si>
  <si>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</si>
  <si>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</si>
  <si>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</si>
  <si>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</si>
  <si>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</si>
  <si>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</si>
  <si>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</si>
  <si>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</si>
  <si>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</si>
  <si>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3ro del año 2021)</t>
  </si>
  <si>
    <t xml:space="preserve">Apoyo a la Educación Superior. Universidad Politécnica de Atlautla </t>
  </si>
  <si>
    <t>Secretaria de Educación Publica - Subsecretaria de Educación Media Superior y Superior</t>
  </si>
  <si>
    <t xml:space="preserve">Secretaria de Educación del Gobierno del Estado de México 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</si>
  <si>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</si>
  <si>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</si>
  <si>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Secretaría de Educación del Gobierno del Estado de México</t>
  </si>
  <si>
    <t>Universidad Mexiquense del Bicentenario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</si>
  <si>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</si>
  <si>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</si>
  <si>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Secretaría de Educación/Gobierno del Estado de México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</si>
  <si>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</si>
  <si>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</si>
  <si>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</si>
  <si>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Convenio de Coordinación para el establecimiento, operación y apoyo financiero del Telebachillerato Comunitario en el Estado de México</t>
  </si>
  <si>
    <t>Secretaría de Educación Pública / Subsecretaría de Educación Media Superior y Superior</t>
  </si>
  <si>
    <t>Convenio  de Apoyo Financiero Solidario. Tecnológico de Estudios Superiores de Jilotepec</t>
  </si>
  <si>
    <t>Secretaría de Educación Pública Subsecretaría de Educación Media Superior y Superior</t>
  </si>
  <si>
    <t>Secretaría de Educación Gobierno del Estado de México</t>
  </si>
  <si>
    <t>Tecnológico de Estudios Superiores de Jilotepec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</si>
  <si>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</si>
  <si>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</si>
  <si>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</si>
  <si>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</si>
  <si>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</si>
  <si>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</si>
  <si>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</si>
  <si>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</si>
  <si>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</si>
  <si>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Tecnológico de Estudios Superiores de Jocotitlán</t>
  </si>
  <si>
    <t>Subsidios Federales para organismos descentralizados Estatales/Tecnológico de Estudios Superiores de Villa Guerrero</t>
  </si>
  <si>
    <t>Convenio de Apoyo Financiero Solidario Universidad Politécnica de Tecámac</t>
  </si>
  <si>
    <t>Secretaría de Educación Pública - Subsecretaria de Educación Media Superior y Superior</t>
  </si>
  <si>
    <t>Secretaria de Educación Gobierno del Estado de México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</si>
  <si>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</si>
  <si>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</si>
  <si>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</si>
  <si>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</si>
  <si>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</si>
  <si>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</si>
  <si>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</si>
  <si>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 xml:space="preserve">Convenio Específico para la Asignación de Recursos Financieros para la Operación de las Universidades Tecnológicas del Estado de México. Universidad Tecnológica de Zinacantepec </t>
  </si>
  <si>
    <t>Secretaria de Educación Publica. Subsecretaria de Educación Media Superior y Superior</t>
  </si>
  <si>
    <t>Secretaría de Educación Gobierno del Estado de México.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</si>
  <si>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</si>
  <si>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</si>
  <si>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</si>
  <si>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>Secretaría de Educación Pública Subsecretaria de Educación Media Superior y Superior</t>
  </si>
  <si>
    <t>Tecnológico de Estudios Superiores de Valle de Bravo</t>
  </si>
  <si>
    <t>Subsidios Federales para Organismos Descentralizados Universidad Politécnica de Chimalhuacán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</si>
  <si>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</si>
  <si>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</si>
  <si>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Secretaría de Educación del Gobierno del Estado de México.</t>
  </si>
  <si>
    <t>Tecnológico de Estudios Superiores de Cuautitlán Izcalli.</t>
  </si>
  <si>
    <t>Convenio de Coordinación para el desarrollo de la Educación Media Superior y Superior en el Estado de México. Tecnológico de Estudios Superiores del Oriente del Estado de México</t>
  </si>
  <si>
    <t>Secretaria de Educación Pública. Subsecretaria de Educación Media Superior y Superior</t>
  </si>
  <si>
    <t>Tecnológico de Estudios Superiores del Oriente del Estado de México</t>
  </si>
  <si>
    <t>Convenio especifico para la asignación de recursos financieros para la operación de las Universidades Tecnológicas del Estado de México. Universidad Tecnológica del Valle de Toluca</t>
  </si>
  <si>
    <t>Secretaria de Educación Pública/ Subsecretaria de Educación Media Superior y Superior</t>
  </si>
  <si>
    <t>Universidad Tecnológica del Valle de Toluca.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</si>
  <si>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</si>
  <si>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</si>
  <si>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</si>
  <si>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</si>
  <si>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Convenio de Apoyo Financiero  Universidad Politécnica del Valle de México</t>
  </si>
  <si>
    <t>Universidad Politécnica del Valle de México</t>
  </si>
  <si>
    <t xml:space="preserve">Convenio de Coordinación para la creación, Operación y Apoyo Financiero.                                             Universidad Politécnica de Cuautitlán Izcalli </t>
  </si>
  <si>
    <t>Secretaria de Educación Publica/Subsecretaria de Educación Media Superior y Superior</t>
  </si>
  <si>
    <t>Universidad Politécnica de Cuautitlán Izcalli</t>
  </si>
  <si>
    <t>Convenio de Coordinación para la Creación, Operación y Apoyo Financiero de las Universidades Politécnicas. Universidad Politécnica Otzolotepec.</t>
  </si>
  <si>
    <t>Universidad Politécnica de Otzolotepec</t>
  </si>
  <si>
    <t xml:space="preserve">Educación para el Desarrollo Integral.- Tecnológico de Estudios Superiores de Tianguistenco. </t>
  </si>
  <si>
    <t>Secretaría de Educación
 Pública/Subsecretaría de Educación Media Superior y Superior.</t>
  </si>
  <si>
    <t>Tecnológico de Estudios Superiores de Tianguistenco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</si>
  <si>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</si>
  <si>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</si>
  <si>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Subsidios Federales para Organismos Descentralizados Estatales Colegio de Bachilleres del Estado de México</t>
  </si>
  <si>
    <t>Secretaría de Educación Pública. Subsecretaría de Educación Media Superior y Superior</t>
  </si>
  <si>
    <t>Colegio de Bachilleres del Estado de México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</si>
  <si>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</si>
  <si>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</si>
  <si>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</si>
  <si>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</si>
  <si>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</si>
  <si>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</si>
  <si>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</si>
  <si>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</si>
  <si>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Pública / Gobierno del Estado de México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</si>
  <si>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</si>
  <si>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</si>
  <si>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</si>
  <si>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</si>
  <si>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Educación Media Superior Tecnológica - Colegio de Estudios Científicos y Tecnológicos del Estado de México</t>
  </si>
  <si>
    <t xml:space="preserve">Secretaria de Educación Pública - Subsecretaria de Educación Media Superior </t>
  </si>
  <si>
    <t>Secretaria de Educación del Gobierno Estado de México</t>
  </si>
  <si>
    <t>Convenio de Apoyo Financiero Solidario. Universidad Politécnica de Atlacomulco</t>
  </si>
  <si>
    <t>Universidad Politécnica de Atlacomulco</t>
  </si>
  <si>
    <t>Educación Superior Tecnológica. Tecnológico de Estudios Superiores de Ixtapaluca.</t>
  </si>
  <si>
    <t>Tecnológico de Estudios Superiores de Ixtapaluca</t>
  </si>
  <si>
    <t>Subsidios Federales para Organismos Descentralizados. Tecnológico de Estudios Superiores de Chalco.</t>
  </si>
  <si>
    <t>Secretaria de Educación Pública, Subsecretaria de Educación Media Superior y Superior</t>
  </si>
  <si>
    <t>Secretaría de Educación, Gobierno del Estado de México</t>
  </si>
  <si>
    <t>Tecnológico de Estudios Superiores de Chalco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</si>
  <si>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</si>
  <si>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</si>
  <si>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</si>
  <si>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Sanidad e Inocuidad Agroalimentaria</t>
  </si>
  <si>
    <t>Secretaría de Agricultura y Desarrollo Rural</t>
  </si>
  <si>
    <t>Secretaría del Campo</t>
  </si>
  <si>
    <t>Programa de Agua Potable, Drenaje y Tratamiento (PROAGUA) 2021</t>
  </si>
  <si>
    <t xml:space="preserve">Secretaría de Medio Ambiente y Recursos Naturales / Comisión Nacional del Agua </t>
  </si>
  <si>
    <t xml:space="preserve">Secretaria de Obra Pública Comisión del Agua del Estado de México </t>
  </si>
  <si>
    <t>Programa de Registro e Identificación de Población: "Fortalecimiento del Registro Civil" (Acción Nueva)</t>
  </si>
  <si>
    <t>Dirección General del Registro Nacional de Población e Identidad.</t>
  </si>
  <si>
    <t>Gobierno del Estado de México.     Secretaría de Finanzas. Subsecretaría de Planeación y Presupuesto.</t>
  </si>
  <si>
    <t>Secretaría de Educación Pública</t>
  </si>
  <si>
    <t>Secretaría del Trabajo</t>
  </si>
  <si>
    <t>Subsidios federales para organismos desentralizados estatales</t>
  </si>
  <si>
    <t>Fondo de Aportaciones para la Seguridad Pública 2021</t>
  </si>
  <si>
    <t>Secretaría de Gobernación</t>
  </si>
  <si>
    <t>Secretaría de Finanzas del Estado de México</t>
  </si>
  <si>
    <t>Unidad especializada de primera intervención para la atención de violencia de género (Acciones de coadyuvancia para las declaratorias de alerta de violencia de género contra las mujeres en estados y municipios)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</si>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</sst>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4" fontId="2" fillId="0" borderId="18" xfId="11" applyNumberFormat="1" applyFont="1" applyBorder="1" applyAlignment="1">
      <alignment horizontal="right" vertical="center"/>
    </xf>
    <xf numFmtId="4" fontId="2" fillId="0" borderId="18" xfId="11" applyNumberFormat="1" applyFont="1" applyBorder="1" applyAlignment="1">
      <alignment horizontal="center" vertical="center"/>
    </xf>
    <xf numFmtId="165" fontId="2" fillId="0" borderId="18" xfId="11" applyNumberFormat="1" applyFont="1" applyBorder="1" applyAlignment="1">
      <alignment horizontal="left" vertical="center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 shrinkToFit="1"/>
    </xf>
    <xf numFmtId="43" fontId="7" fillId="0" borderId="18" xfId="9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4" fontId="6" fillId="0" borderId="18" xfId="0" applyNumberFormat="1" applyFont="1" applyBorder="1" applyAlignment="1">
      <alignment horizontal="left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3" fontId="2" fillId="0" borderId="18" xfId="9" applyFont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center" vertical="center"/>
    </xf>
    <xf numFmtId="4" fontId="2" fillId="0" borderId="18" xfId="9" applyNumberFormat="1" applyFont="1" applyBorder="1" applyAlignment="1">
      <alignment horizontal="right" vertical="center"/>
    </xf>
    <xf numFmtId="4" fontId="6" fillId="0" borderId="18" xfId="9" applyNumberFormat="1" applyFont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/>
    </xf>
    <xf numFmtId="4" fontId="6" fillId="0" borderId="18" xfId="9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/>
    </xf>
    <xf numFmtId="4" fontId="7" fillId="0" borderId="18" xfId="9" applyNumberFormat="1" applyFont="1" applyFill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Fill="1" applyBorder="1" applyAlignment="1">
      <alignment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right" vertical="center"/>
    </xf>
    <xf numFmtId="4" fontId="6" fillId="0" borderId="18" xfId="9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left" vertical="center" wrapText="1"/>
    </xf>
    <xf numFmtId="43" fontId="6" fillId="0" borderId="18" xfId="9" applyFont="1" applyFill="1" applyBorder="1" applyAlignment="1">
      <alignment vertical="center" wrapText="1"/>
    </xf>
    <xf numFmtId="4" fontId="6" fillId="0" borderId="18" xfId="9" applyNumberFormat="1" applyFont="1" applyFill="1" applyBorder="1" applyAlignment="1">
      <alignment horizontal="right" vertical="center" wrapText="1"/>
    </xf>
    <xf numFmtId="4" fontId="6" fillId="0" borderId="18" xfId="9" applyNumberFormat="1" applyFont="1" applyFill="1" applyBorder="1" applyAlignment="1">
      <alignment horizontal="center" vertical="center" wrapText="1"/>
    </xf>
    <xf numFmtId="43" fontId="6" fillId="0" borderId="18" xfId="9" applyFont="1" applyFill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8" xfId="9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horizontal="right" vertical="center"/>
    </xf>
    <xf numFmtId="0" fontId="2" fillId="2" borderId="18" xfId="0" applyFont="1" applyFill="1" applyBorder="1" applyAlignment="1" applyProtection="1">
      <alignment horizontal="left" vertical="center" wrapText="1"/>
    </xf>
    <xf numFmtId="4" fontId="2" fillId="2" borderId="18" xfId="9" applyNumberFormat="1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vertical="center" wrapText="1"/>
    </xf>
    <xf numFmtId="4" fontId="2" fillId="2" borderId="18" xfId="0" applyNumberFormat="1" applyFont="1" applyFill="1" applyBorder="1" applyAlignment="1" applyProtection="1">
      <alignment horizontal="right" vertical="center" wrapText="1"/>
    </xf>
    <xf numFmtId="4" fontId="2" fillId="2" borderId="18" xfId="9" applyNumberFormat="1" applyFont="1" applyFill="1" applyBorder="1" applyAlignment="1" applyProtection="1">
      <alignment horizontal="right" vertical="center" wrapText="1"/>
    </xf>
    <xf numFmtId="4" fontId="2" fillId="0" borderId="18" xfId="10" applyNumberFormat="1" applyFont="1" applyFill="1" applyBorder="1" applyAlignment="1">
      <alignment horizontal="center" vertical="center"/>
    </xf>
    <xf numFmtId="44" fontId="6" fillId="0" borderId="18" xfId="10" applyFont="1" applyBorder="1" applyAlignment="1">
      <alignment vertical="center" wrapText="1"/>
    </xf>
    <xf numFmtId="49" fontId="6" fillId="0" borderId="18" xfId="0" applyNumberFormat="1" applyFont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wrapText="1"/>
    </xf>
    <xf numFmtId="43" fontId="2" fillId="3" borderId="18" xfId="9" applyFont="1" applyFill="1" applyBorder="1" applyAlignment="1">
      <alignment horizontal="left" vertical="center" wrapText="1"/>
    </xf>
    <xf numFmtId="4" fontId="2" fillId="3" borderId="18" xfId="9" applyNumberFormat="1" applyFont="1" applyFill="1" applyBorder="1" applyAlignment="1">
      <alignment horizontal="center" vertical="center"/>
    </xf>
    <xf numFmtId="43" fontId="2" fillId="3" borderId="18" xfId="9" applyFont="1" applyFill="1" applyBorder="1" applyAlignment="1">
      <alignment vertical="center" wrapText="1"/>
    </xf>
    <xf numFmtId="4" fontId="2" fillId="3" borderId="18" xfId="9" applyNumberFormat="1" applyFont="1" applyFill="1" applyBorder="1" applyAlignment="1">
      <alignment horizontal="right" vertical="center"/>
    </xf>
    <xf numFmtId="4" fontId="2" fillId="2" borderId="18" xfId="9" applyNumberFormat="1" applyFont="1" applyFill="1" applyBorder="1" applyAlignment="1">
      <alignment horizontal="center" vertical="center"/>
    </xf>
    <xf numFmtId="4" fontId="2" fillId="3" borderId="18" xfId="13" applyNumberFormat="1" applyFont="1" applyFill="1" applyBorder="1" applyAlignment="1">
      <alignment horizontal="right" vertical="center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2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" fontId="6" fillId="0" borderId="19" xfId="9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/>
    <xf numFmtId="49" fontId="6" fillId="0" borderId="18" xfId="0" applyNumberFormat="1" applyFont="1" applyBorder="1"/>
    <xf numFmtId="4" fontId="6" fillId="0" borderId="19" xfId="10" applyNumberFormat="1" applyFont="1" applyBorder="1" applyAlignment="1">
      <alignment horizontal="right" vertical="center"/>
    </xf>
    <xf numFmtId="44" fontId="6" fillId="0" borderId="18" xfId="10" applyFont="1" applyBorder="1" applyAlignment="1">
      <alignment horizontal="left" vertical="center" wrapText="1"/>
    </xf>
    <xf numFmtId="4" fontId="2" fillId="0" borderId="18" xfId="1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vertical="center" wrapText="1"/>
    </xf>
    <xf numFmtId="4" fontId="2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vertical="center"/>
    </xf>
    <xf numFmtId="4" fontId="2" fillId="0" borderId="18" xfId="1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justify" vertical="center"/>
    </xf>
    <xf numFmtId="44" fontId="6" fillId="0" borderId="0" xfId="12" applyFont="1" applyBorder="1" applyAlignment="1">
      <alignment horizontal="center" vertical="center" wrapText="1"/>
    </xf>
    <xf numFmtId="44" fontId="2" fillId="0" borderId="0" xfId="1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2" fillId="0" borderId="0" xfId="12" applyFont="1" applyBorder="1" applyAlignment="1">
      <alignment vertical="center"/>
    </xf>
    <xf numFmtId="44" fontId="6" fillId="0" borderId="0" xfId="12" applyFont="1" applyBorder="1" applyAlignment="1">
      <alignment vertical="center"/>
    </xf>
  </cellXfs>
  <cellStyles count="14">
    <cellStyle name="Millares" xfId="9" builtinId="3"/>
    <cellStyle name="Millares 2" xfId="1"/>
    <cellStyle name="Millares 2 2" xfId="2"/>
    <cellStyle name="Millares 3" xfId="8"/>
    <cellStyle name="Millares_CONTRAREC." xfId="11"/>
    <cellStyle name="Moneda" xfId="10" builtinId="4"/>
    <cellStyle name="Moneda 2" xfId="3"/>
    <cellStyle name="Moneda 3" xfId="5"/>
    <cellStyle name="Moneda 4" xfId="12"/>
    <cellStyle name="Normal" xfId="0" builtinId="0"/>
    <cellStyle name="Normal 2" xfId="4"/>
    <cellStyle name="Normal 2 10" xfId="7"/>
    <cellStyle name="Normal 2 2" xfId="6"/>
    <cellStyle name="Porcentaje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zoomScale="90" zoomScaleNormal="90" workbookViewId="0">
      <selection activeCell="D6" sqref="D6"/>
    </sheetView>
  </sheetViews>
  <sheetFormatPr baseColWidth="10" defaultRowHeight="14.25" x14ac:dyDescent="0.2"/>
  <cols>
    <col min="1" max="1" width="1.5703125" style="1" customWidth="1"/>
    <col min="2" max="2" width="30.7109375" style="1" customWidth="1"/>
    <col min="3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1" t="s">
        <v>21</v>
      </c>
      <c r="D8" s="22">
        <v>1529250</v>
      </c>
      <c r="E8" s="23" t="s">
        <v>22</v>
      </c>
      <c r="F8" s="22">
        <v>2955953.02</v>
      </c>
      <c r="G8" s="24"/>
      <c r="H8" s="22">
        <v>0</v>
      </c>
      <c r="I8" s="21"/>
      <c r="J8" s="22">
        <v>0</v>
      </c>
      <c r="K8" s="24">
        <f>D8+F8+H8+J8</f>
        <v>4485203.0199999996</v>
      </c>
    </row>
    <row r="9" spans="2:11" ht="90" customHeight="1" x14ac:dyDescent="0.2">
      <c r="B9" s="25" t="s">
        <v>23</v>
      </c>
      <c r="C9" s="25" t="s">
        <v>24</v>
      </c>
      <c r="D9" s="26">
        <v>12213000</v>
      </c>
      <c r="E9" s="27" t="s">
        <v>25</v>
      </c>
      <c r="F9" s="26">
        <v>46262519.659999996</v>
      </c>
      <c r="G9" s="28"/>
      <c r="H9" s="29">
        <v>0</v>
      </c>
      <c r="I9" s="25" t="s">
        <v>26</v>
      </c>
      <c r="J9" s="26">
        <v>49636152.719999999</v>
      </c>
      <c r="K9" s="30">
        <f>+D9+F9+J9</f>
        <v>108111672.38</v>
      </c>
    </row>
    <row r="10" spans="2:11" ht="90" customHeight="1" x14ac:dyDescent="0.2">
      <c r="B10" s="31" t="s">
        <v>27</v>
      </c>
      <c r="C10" s="31" t="s">
        <v>28</v>
      </c>
      <c r="D10" s="32">
        <v>24695421</v>
      </c>
      <c r="E10" s="33" t="s">
        <v>29</v>
      </c>
      <c r="F10" s="34">
        <v>21707716.469999999</v>
      </c>
      <c r="G10" s="35"/>
      <c r="H10" s="36">
        <v>0</v>
      </c>
      <c r="I10" s="37"/>
      <c r="J10" s="36">
        <v>0</v>
      </c>
      <c r="K10" s="35">
        <f>SUM(D10:J10)</f>
        <v>46403137.469999999</v>
      </c>
    </row>
    <row r="11" spans="2:11" ht="90" customHeight="1" x14ac:dyDescent="0.2">
      <c r="B11" s="21" t="s">
        <v>30</v>
      </c>
      <c r="C11" s="21" t="s">
        <v>31</v>
      </c>
      <c r="D11" s="38">
        <v>5682445</v>
      </c>
      <c r="E11" s="39" t="s">
        <v>25</v>
      </c>
      <c r="F11" s="38">
        <v>3750484.48</v>
      </c>
      <c r="G11" s="28"/>
      <c r="H11" s="29">
        <v>0</v>
      </c>
      <c r="I11" s="40" t="s">
        <v>32</v>
      </c>
      <c r="J11" s="38">
        <v>7159268.3399999999</v>
      </c>
      <c r="K11" s="41">
        <f>D11+F11+J11</f>
        <v>16592197.82</v>
      </c>
    </row>
    <row r="12" spans="2:11" ht="90" customHeight="1" x14ac:dyDescent="0.2">
      <c r="B12" s="21" t="s">
        <v>33</v>
      </c>
      <c r="C12" s="21" t="s">
        <v>34</v>
      </c>
      <c r="D12" s="29">
        <v>39369720</v>
      </c>
      <c r="E12" s="23" t="s">
        <v>25</v>
      </c>
      <c r="F12" s="29">
        <v>39369720</v>
      </c>
      <c r="G12" s="28"/>
      <c r="H12" s="29">
        <v>0</v>
      </c>
      <c r="I12" s="42"/>
      <c r="J12" s="29">
        <v>0</v>
      </c>
      <c r="K12" s="28">
        <v>78739440</v>
      </c>
    </row>
    <row r="13" spans="2:11" ht="90" customHeight="1" x14ac:dyDescent="0.2">
      <c r="B13" s="25" t="s">
        <v>35</v>
      </c>
      <c r="C13" s="25" t="s">
        <v>36</v>
      </c>
      <c r="D13" s="29">
        <v>5818659</v>
      </c>
      <c r="E13" s="43" t="s">
        <v>37</v>
      </c>
      <c r="F13" s="29">
        <v>6535770.9299999997</v>
      </c>
      <c r="G13" s="28"/>
      <c r="H13" s="29">
        <v>0</v>
      </c>
      <c r="I13" s="25" t="s">
        <v>38</v>
      </c>
      <c r="J13" s="29">
        <v>5263116.05</v>
      </c>
      <c r="K13" s="28">
        <f>SUM(D13+F13+J13)</f>
        <v>17617545.98</v>
      </c>
    </row>
    <row r="14" spans="2:11" ht="90" customHeight="1" x14ac:dyDescent="0.2">
      <c r="B14" s="25" t="s">
        <v>39</v>
      </c>
      <c r="C14" s="25" t="s">
        <v>40</v>
      </c>
      <c r="D14" s="29">
        <v>9618000</v>
      </c>
      <c r="E14" s="43" t="s">
        <v>41</v>
      </c>
      <c r="F14" s="29">
        <v>10100534.970000001</v>
      </c>
      <c r="G14" s="28"/>
      <c r="H14" s="29">
        <v>0</v>
      </c>
      <c r="I14" s="25" t="s">
        <v>42</v>
      </c>
      <c r="J14" s="29">
        <v>9164008.75</v>
      </c>
      <c r="K14" s="28">
        <f>D14+F14+H14+J14</f>
        <v>28882543.719999999</v>
      </c>
    </row>
    <row r="15" spans="2:11" ht="90" customHeight="1" x14ac:dyDescent="0.2">
      <c r="B15" s="44" t="s">
        <v>43</v>
      </c>
      <c r="C15" s="44" t="s">
        <v>44</v>
      </c>
      <c r="D15" s="22">
        <v>12556832</v>
      </c>
      <c r="E15" s="43" t="s">
        <v>41</v>
      </c>
      <c r="F15" s="22">
        <v>17690795.07</v>
      </c>
      <c r="G15" s="24"/>
      <c r="H15" s="22">
        <v>0</v>
      </c>
      <c r="I15" s="44" t="s">
        <v>45</v>
      </c>
      <c r="J15" s="45">
        <v>23939552.969999999</v>
      </c>
      <c r="K15" s="24">
        <f>+D15+F15+J15</f>
        <v>54187180.039999999</v>
      </c>
    </row>
    <row r="16" spans="2:11" ht="90" customHeight="1" x14ac:dyDescent="0.2">
      <c r="B16" s="46" t="s">
        <v>46</v>
      </c>
      <c r="C16" s="46" t="s">
        <v>47</v>
      </c>
      <c r="D16" s="47">
        <v>9448932</v>
      </c>
      <c r="E16" s="43" t="s">
        <v>41</v>
      </c>
      <c r="F16" s="47">
        <v>6747546.2999999998</v>
      </c>
      <c r="G16" s="30"/>
      <c r="H16" s="48">
        <v>0</v>
      </c>
      <c r="I16" s="49" t="s">
        <v>48</v>
      </c>
      <c r="J16" s="50">
        <v>11452508</v>
      </c>
      <c r="K16" s="51">
        <f>D16+F16+J16</f>
        <v>27648986.300000001</v>
      </c>
    </row>
    <row r="17" spans="2:11" ht="90" customHeight="1" x14ac:dyDescent="0.2">
      <c r="B17" s="21" t="s">
        <v>49</v>
      </c>
      <c r="C17" s="21" t="s">
        <v>36</v>
      </c>
      <c r="D17" s="45">
        <v>20645558</v>
      </c>
      <c r="E17" s="23" t="s">
        <v>25</v>
      </c>
      <c r="F17" s="45">
        <v>19026310.710000001</v>
      </c>
      <c r="G17" s="24"/>
      <c r="H17" s="22">
        <v>0</v>
      </c>
      <c r="I17" s="21"/>
      <c r="J17" s="22">
        <v>0</v>
      </c>
      <c r="K17" s="52">
        <f>+D17+F17+H17+J17</f>
        <v>39671868.710000001</v>
      </c>
    </row>
    <row r="18" spans="2:11" ht="90" customHeight="1" x14ac:dyDescent="0.2">
      <c r="B18" s="25" t="s">
        <v>50</v>
      </c>
      <c r="C18" s="53" t="s">
        <v>51</v>
      </c>
      <c r="D18" s="50">
        <v>5201051.42</v>
      </c>
      <c r="E18" s="54" t="s">
        <v>52</v>
      </c>
      <c r="F18" s="50">
        <v>4346443.6100000003</v>
      </c>
      <c r="G18" s="55"/>
      <c r="H18" s="56">
        <v>0</v>
      </c>
      <c r="I18" s="57"/>
      <c r="J18" s="56">
        <v>0</v>
      </c>
      <c r="K18" s="55">
        <f>D18+F18+H18+J18</f>
        <v>9547495.0300000012</v>
      </c>
    </row>
    <row r="19" spans="2:11" ht="90" customHeight="1" x14ac:dyDescent="0.2">
      <c r="B19" s="53" t="s">
        <v>53</v>
      </c>
      <c r="C19" s="53" t="s">
        <v>54</v>
      </c>
      <c r="D19" s="58">
        <v>22693128</v>
      </c>
      <c r="E19" s="59" t="s">
        <v>55</v>
      </c>
      <c r="F19" s="60">
        <v>35164806.519999996</v>
      </c>
      <c r="G19" s="24"/>
      <c r="H19" s="22">
        <v>0</v>
      </c>
      <c r="I19" s="44"/>
      <c r="J19" s="22">
        <v>0</v>
      </c>
      <c r="K19" s="24">
        <f>D19+F19+J19</f>
        <v>57857934.519999996</v>
      </c>
    </row>
    <row r="20" spans="2:11" ht="90" customHeight="1" x14ac:dyDescent="0.2">
      <c r="B20" s="25" t="s">
        <v>56</v>
      </c>
      <c r="C20" s="25" t="s">
        <v>57</v>
      </c>
      <c r="D20" s="61">
        <v>6465980</v>
      </c>
      <c r="E20" s="43" t="s">
        <v>58</v>
      </c>
      <c r="F20" s="61">
        <v>9274354</v>
      </c>
      <c r="G20" s="62"/>
      <c r="H20" s="61">
        <v>0</v>
      </c>
      <c r="I20" s="25" t="s">
        <v>59</v>
      </c>
      <c r="J20" s="61">
        <v>10717270</v>
      </c>
      <c r="K20" s="62">
        <f>+D20+F20+H20+J20</f>
        <v>26457604</v>
      </c>
    </row>
    <row r="21" spans="2:11" ht="90" customHeight="1" x14ac:dyDescent="0.2">
      <c r="B21" s="25" t="s">
        <v>60</v>
      </c>
      <c r="C21" s="25" t="s">
        <v>61</v>
      </c>
      <c r="D21" s="61">
        <v>1989288</v>
      </c>
      <c r="E21" s="43" t="s">
        <v>62</v>
      </c>
      <c r="F21" s="61">
        <v>1687878.46</v>
      </c>
      <c r="G21" s="28"/>
      <c r="H21" s="61">
        <v>0</v>
      </c>
      <c r="I21" s="63"/>
      <c r="J21" s="61">
        <v>0</v>
      </c>
      <c r="K21" s="62">
        <f>D21+F21+H21+J21</f>
        <v>3677166.46</v>
      </c>
    </row>
    <row r="22" spans="2:11" ht="90" customHeight="1" x14ac:dyDescent="0.2">
      <c r="B22" s="25" t="s">
        <v>63</v>
      </c>
      <c r="C22" s="25" t="s">
        <v>64</v>
      </c>
      <c r="D22" s="64">
        <v>22961008</v>
      </c>
      <c r="E22" s="43" t="s">
        <v>65</v>
      </c>
      <c r="F22" s="64">
        <v>29296139.84</v>
      </c>
      <c r="G22" s="65"/>
      <c r="H22" s="29">
        <v>0</v>
      </c>
      <c r="I22" s="63"/>
      <c r="J22" s="29">
        <v>0</v>
      </c>
      <c r="K22" s="65">
        <v>52257147.840000004</v>
      </c>
    </row>
    <row r="23" spans="2:11" ht="90" customHeight="1" x14ac:dyDescent="0.2">
      <c r="B23" s="66" t="s">
        <v>141</v>
      </c>
      <c r="C23" s="66" t="s">
        <v>66</v>
      </c>
      <c r="D23" s="26">
        <v>6991941</v>
      </c>
      <c r="E23" s="67" t="s">
        <v>25</v>
      </c>
      <c r="F23" s="26">
        <v>5392157.7400000002</v>
      </c>
      <c r="G23" s="68"/>
      <c r="H23" s="26">
        <v>0</v>
      </c>
      <c r="I23" s="69" t="s">
        <v>67</v>
      </c>
      <c r="J23" s="26">
        <v>8027727.5700000003</v>
      </c>
      <c r="K23" s="70">
        <f>D23+F23+H23+J23</f>
        <v>20411826.310000002</v>
      </c>
    </row>
    <row r="24" spans="2:11" ht="90" customHeight="1" x14ac:dyDescent="0.2">
      <c r="B24" s="25" t="s">
        <v>68</v>
      </c>
      <c r="C24" s="25" t="s">
        <v>28</v>
      </c>
      <c r="D24" s="29">
        <v>4685432</v>
      </c>
      <c r="E24" s="43" t="s">
        <v>25</v>
      </c>
      <c r="F24" s="45">
        <v>10168290</v>
      </c>
      <c r="G24" s="28"/>
      <c r="H24" s="29">
        <v>0</v>
      </c>
      <c r="I24" s="42"/>
      <c r="J24" s="29">
        <v>0</v>
      </c>
      <c r="K24" s="28">
        <f>D24+F24+H24+J24</f>
        <v>14853722</v>
      </c>
    </row>
    <row r="25" spans="2:11" ht="90" customHeight="1" x14ac:dyDescent="0.2">
      <c r="B25" s="21" t="s">
        <v>69</v>
      </c>
      <c r="C25" s="21" t="s">
        <v>70</v>
      </c>
      <c r="D25" s="29">
        <v>12306868</v>
      </c>
      <c r="E25" s="23" t="s">
        <v>71</v>
      </c>
      <c r="F25" s="29">
        <v>10976610.880000003</v>
      </c>
      <c r="G25" s="24"/>
      <c r="H25" s="29">
        <v>0</v>
      </c>
      <c r="I25" s="21" t="s">
        <v>72</v>
      </c>
      <c r="J25" s="29">
        <v>23825271.579999998</v>
      </c>
      <c r="K25" s="28">
        <f>D25+F25+H25+J25</f>
        <v>47108750.460000001</v>
      </c>
    </row>
    <row r="26" spans="2:11" ht="90" customHeight="1" x14ac:dyDescent="0.2">
      <c r="B26" s="25" t="s">
        <v>73</v>
      </c>
      <c r="C26" s="21" t="s">
        <v>74</v>
      </c>
      <c r="D26" s="61">
        <v>8936266</v>
      </c>
      <c r="E26" s="43" t="s">
        <v>37</v>
      </c>
      <c r="F26" s="71">
        <v>9182891.3900000006</v>
      </c>
      <c r="G26" s="28"/>
      <c r="H26" s="29">
        <v>0</v>
      </c>
      <c r="I26" s="25" t="s">
        <v>75</v>
      </c>
      <c r="J26" s="61">
        <v>8675642.0199999996</v>
      </c>
      <c r="K26" s="62">
        <f>+D26+F26+H26+J26</f>
        <v>26794799.41</v>
      </c>
    </row>
    <row r="27" spans="2:11" ht="90" customHeight="1" x14ac:dyDescent="0.2">
      <c r="B27" s="25" t="s">
        <v>76</v>
      </c>
      <c r="C27" s="21" t="s">
        <v>77</v>
      </c>
      <c r="D27" s="29">
        <v>16738126.59</v>
      </c>
      <c r="E27" s="23" t="s">
        <v>41</v>
      </c>
      <c r="F27" s="26">
        <v>15404434.57</v>
      </c>
      <c r="G27" s="28"/>
      <c r="H27" s="29">
        <v>0</v>
      </c>
      <c r="I27" s="21" t="s">
        <v>78</v>
      </c>
      <c r="J27" s="26">
        <v>8432838</v>
      </c>
      <c r="K27" s="28">
        <f>+F27+H27+J27+D27</f>
        <v>40575399.159999996</v>
      </c>
    </row>
    <row r="28" spans="2:11" ht="90" customHeight="1" x14ac:dyDescent="0.2">
      <c r="B28" s="25" t="s">
        <v>79</v>
      </c>
      <c r="C28" s="25" t="s">
        <v>80</v>
      </c>
      <c r="D28" s="29">
        <v>9879645</v>
      </c>
      <c r="E28" s="43" t="s">
        <v>81</v>
      </c>
      <c r="F28" s="29">
        <v>6933371.9299999997</v>
      </c>
      <c r="G28" s="28"/>
      <c r="H28" s="29">
        <v>0</v>
      </c>
      <c r="I28" s="25" t="s">
        <v>82</v>
      </c>
      <c r="J28" s="29">
        <v>12620488.799999999</v>
      </c>
      <c r="K28" s="28">
        <f>D28+F28+H28+J28</f>
        <v>29433505.729999997</v>
      </c>
    </row>
    <row r="29" spans="2:11" ht="90" customHeight="1" x14ac:dyDescent="0.2">
      <c r="B29" s="72" t="s">
        <v>83</v>
      </c>
      <c r="C29" s="25" t="s">
        <v>21</v>
      </c>
      <c r="D29" s="71">
        <v>13697181</v>
      </c>
      <c r="E29" s="73" t="s">
        <v>25</v>
      </c>
      <c r="F29" s="71">
        <v>10289189.1</v>
      </c>
      <c r="G29" s="74"/>
      <c r="H29" s="75">
        <v>0</v>
      </c>
      <c r="I29" s="76" t="s">
        <v>84</v>
      </c>
      <c r="J29" s="71">
        <v>9390100.6999999993</v>
      </c>
      <c r="K29" s="74">
        <f>+D29+F29+J29</f>
        <v>33376470.800000001</v>
      </c>
    </row>
    <row r="30" spans="2:11" ht="90" customHeight="1" x14ac:dyDescent="0.2">
      <c r="B30" s="25" t="s">
        <v>85</v>
      </c>
      <c r="C30" s="25" t="s">
        <v>86</v>
      </c>
      <c r="D30" s="22">
        <v>2695557.6</v>
      </c>
      <c r="E30" s="43" t="s">
        <v>41</v>
      </c>
      <c r="F30" s="61">
        <v>1678413.45</v>
      </c>
      <c r="G30" s="28"/>
      <c r="H30" s="22">
        <v>0</v>
      </c>
      <c r="I30" s="25" t="s">
        <v>87</v>
      </c>
      <c r="J30" s="29">
        <v>1548855.14</v>
      </c>
      <c r="K30" s="62">
        <f>D30+F30+J30</f>
        <v>5922826.1899999995</v>
      </c>
    </row>
    <row r="31" spans="2:11" ht="90" customHeight="1" x14ac:dyDescent="0.2">
      <c r="B31" s="77" t="s">
        <v>88</v>
      </c>
      <c r="C31" s="77" t="s">
        <v>47</v>
      </c>
      <c r="D31" s="50">
        <v>3718995.4</v>
      </c>
      <c r="E31" s="78" t="s">
        <v>71</v>
      </c>
      <c r="F31" s="50">
        <v>10423280.960000001</v>
      </c>
      <c r="G31" s="79"/>
      <c r="H31" s="47">
        <v>0</v>
      </c>
      <c r="I31" s="77" t="s">
        <v>89</v>
      </c>
      <c r="J31" s="50">
        <v>2767438.32</v>
      </c>
      <c r="K31" s="80">
        <f>+D31+F31+H31+J31</f>
        <v>16909714.68</v>
      </c>
    </row>
    <row r="32" spans="2:11" ht="90" customHeight="1" x14ac:dyDescent="0.2">
      <c r="B32" s="21" t="s">
        <v>90</v>
      </c>
      <c r="C32" s="21" t="s">
        <v>91</v>
      </c>
      <c r="D32" s="29">
        <v>7166867</v>
      </c>
      <c r="E32" s="81" t="s">
        <v>25</v>
      </c>
      <c r="F32" s="82">
        <v>6518026.8600000003</v>
      </c>
      <c r="G32" s="83"/>
      <c r="H32" s="82">
        <v>0</v>
      </c>
      <c r="I32" s="84" t="s">
        <v>92</v>
      </c>
      <c r="J32" s="82">
        <v>8359468</v>
      </c>
      <c r="K32" s="28">
        <f>D32+F32+H32+J32</f>
        <v>22044361.859999999</v>
      </c>
    </row>
    <row r="33" spans="2:11" ht="90" customHeight="1" x14ac:dyDescent="0.2">
      <c r="B33" s="25" t="s">
        <v>93</v>
      </c>
      <c r="C33" s="25" t="s">
        <v>94</v>
      </c>
      <c r="D33" s="85">
        <v>1867480</v>
      </c>
      <c r="E33" s="43" t="s">
        <v>37</v>
      </c>
      <c r="F33" s="85">
        <v>2441922.87</v>
      </c>
      <c r="G33" s="28"/>
      <c r="H33" s="85">
        <v>0</v>
      </c>
      <c r="I33" s="63"/>
      <c r="J33" s="85">
        <v>0</v>
      </c>
      <c r="K33" s="86">
        <f>D33+F33+H33+J33</f>
        <v>4309402.87</v>
      </c>
    </row>
    <row r="34" spans="2:11" ht="90" customHeight="1" x14ac:dyDescent="0.2">
      <c r="B34" s="25" t="s">
        <v>95</v>
      </c>
      <c r="C34" s="25" t="s">
        <v>96</v>
      </c>
      <c r="D34" s="29">
        <v>97899471</v>
      </c>
      <c r="E34" s="43" t="s">
        <v>37</v>
      </c>
      <c r="F34" s="29">
        <v>115069761.78</v>
      </c>
      <c r="G34" s="28"/>
      <c r="H34" s="29">
        <v>0</v>
      </c>
      <c r="I34" s="44" t="s">
        <v>97</v>
      </c>
      <c r="J34" s="29">
        <v>154699.76</v>
      </c>
      <c r="K34" s="28">
        <f>D34+F34+H34+J34</f>
        <v>213123932.53999999</v>
      </c>
    </row>
    <row r="35" spans="2:11" ht="90" customHeight="1" x14ac:dyDescent="0.2">
      <c r="B35" s="25" t="s">
        <v>98</v>
      </c>
      <c r="C35" s="25" t="s">
        <v>47</v>
      </c>
      <c r="D35" s="45">
        <v>3388098</v>
      </c>
      <c r="E35" s="43" t="s">
        <v>99</v>
      </c>
      <c r="F35" s="61">
        <v>4013808.27</v>
      </c>
      <c r="G35" s="24"/>
      <c r="H35" s="22">
        <v>0</v>
      </c>
      <c r="I35" s="25" t="s">
        <v>100</v>
      </c>
      <c r="J35" s="45">
        <v>5035559.99</v>
      </c>
      <c r="K35" s="24">
        <f>D35+F35+J35</f>
        <v>12437466.26</v>
      </c>
    </row>
    <row r="36" spans="2:11" ht="90" customHeight="1" x14ac:dyDescent="0.2">
      <c r="B36" s="87" t="s">
        <v>101</v>
      </c>
      <c r="C36" s="87" t="s">
        <v>102</v>
      </c>
      <c r="D36" s="88">
        <v>23555214</v>
      </c>
      <c r="E36" s="89" t="s">
        <v>62</v>
      </c>
      <c r="F36" s="88">
        <v>48962239.560000002</v>
      </c>
      <c r="G36" s="90"/>
      <c r="H36" s="88">
        <v>0</v>
      </c>
      <c r="I36" s="87" t="s">
        <v>103</v>
      </c>
      <c r="J36" s="88">
        <v>137378.99</v>
      </c>
      <c r="K36" s="91">
        <f>+D36+F36+H36+J36</f>
        <v>72654832.549999997</v>
      </c>
    </row>
    <row r="37" spans="2:11" ht="90" customHeight="1" x14ac:dyDescent="0.2">
      <c r="B37" s="25" t="s">
        <v>104</v>
      </c>
      <c r="C37" s="25" t="s">
        <v>105</v>
      </c>
      <c r="D37" s="92">
        <v>6899468.950000003</v>
      </c>
      <c r="E37" s="93" t="s">
        <v>106</v>
      </c>
      <c r="F37" s="92">
        <v>10095771.93</v>
      </c>
      <c r="G37" s="28"/>
      <c r="H37" s="29">
        <v>0</v>
      </c>
      <c r="I37" s="94"/>
      <c r="J37" s="29">
        <v>0</v>
      </c>
      <c r="K37" s="30">
        <f>D37+F37+H37+J37</f>
        <v>16995240.880000003</v>
      </c>
    </row>
    <row r="38" spans="2:11" ht="90" customHeight="1" x14ac:dyDescent="0.2">
      <c r="B38" s="95" t="s">
        <v>107</v>
      </c>
      <c r="C38" s="96" t="s">
        <v>108</v>
      </c>
      <c r="D38" s="97">
        <v>24341649</v>
      </c>
      <c r="E38" s="98" t="s">
        <v>109</v>
      </c>
      <c r="F38" s="97">
        <v>26470514.579999998</v>
      </c>
      <c r="G38" s="99"/>
      <c r="H38" s="97">
        <v>0</v>
      </c>
      <c r="I38" s="96" t="s">
        <v>110</v>
      </c>
      <c r="J38" s="100">
        <v>18208824.149999999</v>
      </c>
      <c r="K38" s="101">
        <f>+D38+F38+H38+J38</f>
        <v>69020987.729999989</v>
      </c>
    </row>
    <row r="39" spans="2:11" ht="90" customHeight="1" x14ac:dyDescent="0.2">
      <c r="B39" s="25" t="s">
        <v>111</v>
      </c>
      <c r="C39" s="53" t="s">
        <v>112</v>
      </c>
      <c r="D39" s="29">
        <f>38816837+100492479</f>
        <v>139309316</v>
      </c>
      <c r="E39" s="27" t="s">
        <v>113</v>
      </c>
      <c r="F39" s="29">
        <f>52173597.48+34473593.01+22214235.11</f>
        <v>108861425.59999999</v>
      </c>
      <c r="G39" s="28"/>
      <c r="H39" s="29">
        <v>0</v>
      </c>
      <c r="I39" s="63"/>
      <c r="J39" s="29">
        <v>0</v>
      </c>
      <c r="K39" s="28">
        <f>D39+F39+J39</f>
        <v>248170741.59999999</v>
      </c>
    </row>
    <row r="40" spans="2:11" ht="90" customHeight="1" x14ac:dyDescent="0.2">
      <c r="B40" s="102" t="s">
        <v>114</v>
      </c>
      <c r="C40" s="102" t="s">
        <v>47</v>
      </c>
      <c r="D40" s="61">
        <v>887146.71</v>
      </c>
      <c r="E40" s="103" t="s">
        <v>71</v>
      </c>
      <c r="F40" s="61">
        <v>1195042.9099999999</v>
      </c>
      <c r="G40" s="24"/>
      <c r="H40" s="61">
        <v>0</v>
      </c>
      <c r="I40" s="102" t="s">
        <v>115</v>
      </c>
      <c r="J40" s="61">
        <v>1075703.9099999999</v>
      </c>
      <c r="K40" s="62">
        <f>+D40+F40+H40+J40</f>
        <v>3157893.53</v>
      </c>
    </row>
    <row r="41" spans="2:11" ht="90" customHeight="1" x14ac:dyDescent="0.2">
      <c r="B41" s="25" t="s">
        <v>116</v>
      </c>
      <c r="C41" s="53" t="s">
        <v>80</v>
      </c>
      <c r="D41" s="61">
        <v>7344254</v>
      </c>
      <c r="E41" s="27" t="s">
        <v>71</v>
      </c>
      <c r="F41" s="61">
        <v>6293672.1600000001</v>
      </c>
      <c r="G41" s="24"/>
      <c r="H41" s="45">
        <v>0</v>
      </c>
      <c r="I41" s="25" t="s">
        <v>117</v>
      </c>
      <c r="J41" s="45">
        <v>6029803.8099999996</v>
      </c>
      <c r="K41" s="24">
        <f>J41+F41+D41</f>
        <v>19667729.969999999</v>
      </c>
    </row>
    <row r="42" spans="2:11" ht="90" customHeight="1" x14ac:dyDescent="0.2">
      <c r="B42" s="25" t="s">
        <v>118</v>
      </c>
      <c r="C42" s="25" t="s">
        <v>119</v>
      </c>
      <c r="D42" s="61">
        <v>6992266.8999999985</v>
      </c>
      <c r="E42" s="27" t="s">
        <v>120</v>
      </c>
      <c r="F42" s="61">
        <v>6935497.3199999984</v>
      </c>
      <c r="G42" s="28"/>
      <c r="H42" s="61">
        <v>0</v>
      </c>
      <c r="I42" s="25" t="s">
        <v>121</v>
      </c>
      <c r="J42" s="61">
        <v>4939994.3900000006</v>
      </c>
      <c r="K42" s="62">
        <f>D42+F42+J42</f>
        <v>18867758.609999999</v>
      </c>
    </row>
    <row r="43" spans="2:11" ht="90" customHeight="1" x14ac:dyDescent="0.2">
      <c r="B43" s="104" t="s">
        <v>122</v>
      </c>
      <c r="C43" s="104" t="s">
        <v>123</v>
      </c>
      <c r="D43" s="50">
        <v>11713000</v>
      </c>
      <c r="E43" s="105" t="s">
        <v>25</v>
      </c>
      <c r="F43" s="50">
        <v>11967235.379999999</v>
      </c>
      <c r="G43" s="106"/>
      <c r="H43" s="34">
        <v>0</v>
      </c>
      <c r="I43" s="104" t="s">
        <v>124</v>
      </c>
      <c r="J43" s="100">
        <v>2111309</v>
      </c>
      <c r="K43" s="106">
        <f>D43+F43+H43+J43</f>
        <v>25791544.379999999</v>
      </c>
    </row>
    <row r="44" spans="2:11" ht="90" customHeight="1" x14ac:dyDescent="0.2">
      <c r="B44" s="21" t="s">
        <v>125</v>
      </c>
      <c r="C44" s="21" t="s">
        <v>126</v>
      </c>
      <c r="D44" s="29">
        <v>332245</v>
      </c>
      <c r="E44" s="23" t="s">
        <v>127</v>
      </c>
      <c r="F44" s="29">
        <v>59287.6</v>
      </c>
      <c r="G44" s="28"/>
      <c r="H44" s="34">
        <v>0</v>
      </c>
      <c r="I44" s="107"/>
      <c r="J44" s="34">
        <v>0</v>
      </c>
      <c r="K44" s="108">
        <f>D44+F44+H44+J44</f>
        <v>391532.6</v>
      </c>
    </row>
    <row r="45" spans="2:11" ht="90" customHeight="1" x14ac:dyDescent="0.2">
      <c r="B45" s="25" t="s">
        <v>128</v>
      </c>
      <c r="C45" s="21" t="s">
        <v>129</v>
      </c>
      <c r="D45" s="22">
        <v>6026502.7199999997</v>
      </c>
      <c r="E45" s="43" t="s">
        <v>130</v>
      </c>
      <c r="F45" s="22">
        <v>4650772.03</v>
      </c>
      <c r="G45" s="22"/>
      <c r="H45" s="22">
        <v>0</v>
      </c>
      <c r="I45" s="109"/>
      <c r="J45" s="22">
        <v>0</v>
      </c>
      <c r="K45" s="24">
        <v>10677274.75</v>
      </c>
    </row>
    <row r="46" spans="2:11" ht="90" customHeight="1" x14ac:dyDescent="0.2">
      <c r="B46" s="110" t="s">
        <v>131</v>
      </c>
      <c r="C46" s="110" t="s">
        <v>132</v>
      </c>
      <c r="D46" s="111">
        <v>2248899</v>
      </c>
      <c r="E46" s="112" t="s">
        <v>133</v>
      </c>
      <c r="F46" s="111">
        <v>963813.71</v>
      </c>
      <c r="G46" s="29"/>
      <c r="H46" s="61">
        <v>0</v>
      </c>
      <c r="I46" s="113"/>
      <c r="J46" s="61">
        <v>0</v>
      </c>
      <c r="K46" s="62">
        <f>D46+F46</f>
        <v>3212712.71</v>
      </c>
    </row>
    <row r="47" spans="2:11" ht="90" customHeight="1" x14ac:dyDescent="0.2">
      <c r="B47" s="21" t="s">
        <v>136</v>
      </c>
      <c r="C47" s="110" t="s">
        <v>134</v>
      </c>
      <c r="D47" s="114">
        <v>174576810</v>
      </c>
      <c r="E47" s="112" t="s">
        <v>135</v>
      </c>
      <c r="F47" s="114">
        <v>155077747.34</v>
      </c>
      <c r="G47" s="115"/>
      <c r="H47" s="22">
        <v>0</v>
      </c>
      <c r="I47" s="116"/>
      <c r="J47" s="22">
        <v>0</v>
      </c>
      <c r="K47" s="117">
        <v>329654557.33999997</v>
      </c>
    </row>
    <row r="48" spans="2:11" ht="90" customHeight="1" x14ac:dyDescent="0.2">
      <c r="B48" s="25" t="s">
        <v>137</v>
      </c>
      <c r="C48" s="118" t="s">
        <v>138</v>
      </c>
      <c r="D48" s="119">
        <v>181023525</v>
      </c>
      <c r="E48" s="120" t="s">
        <v>139</v>
      </c>
      <c r="F48" s="121">
        <v>48944736</v>
      </c>
      <c r="G48" s="122"/>
      <c r="H48" s="61">
        <v>0</v>
      </c>
      <c r="I48" s="122"/>
      <c r="J48" s="61">
        <v>0</v>
      </c>
      <c r="K48" s="123">
        <f>+D48+F48+H48+J48</f>
        <v>229968261</v>
      </c>
    </row>
    <row r="49" spans="2:11" ht="90" customHeight="1" x14ac:dyDescent="0.2">
      <c r="B49" s="25" t="s">
        <v>140</v>
      </c>
      <c r="C49" s="118" t="s">
        <v>138</v>
      </c>
      <c r="D49" s="85">
        <v>8152412.0300000003</v>
      </c>
      <c r="E49" s="120" t="s">
        <v>139</v>
      </c>
      <c r="F49" s="85">
        <v>8152412.0300000003</v>
      </c>
      <c r="G49" s="122"/>
      <c r="H49" s="22">
        <v>0</v>
      </c>
      <c r="I49" s="122"/>
      <c r="J49" s="22">
        <v>0</v>
      </c>
      <c r="K49" s="123">
        <f>+D49+F49+H49+J49</f>
        <v>16304824.060000001</v>
      </c>
    </row>
    <row r="50" spans="2:11" ht="58.5" customHeight="1" x14ac:dyDescent="0.2">
      <c r="B50" s="124"/>
      <c r="C50" s="125"/>
      <c r="D50" s="126"/>
      <c r="E50" s="125"/>
      <c r="F50" s="126"/>
      <c r="G50" s="126"/>
      <c r="H50" s="126"/>
      <c r="I50" s="126"/>
      <c r="J50" s="126"/>
      <c r="K50" s="126"/>
    </row>
    <row r="51" spans="2:11" x14ac:dyDescent="0.2">
      <c r="B51" s="127"/>
      <c r="C51" s="127"/>
      <c r="D51" s="128"/>
      <c r="E51" s="127"/>
      <c r="F51" s="128"/>
      <c r="G51" s="129"/>
      <c r="H51" s="126"/>
      <c r="I51" s="129"/>
      <c r="J51" s="126"/>
      <c r="K51" s="128"/>
    </row>
    <row r="52" spans="2:11" x14ac:dyDescent="0.2">
      <c r="B52" s="130"/>
      <c r="C52" s="131"/>
      <c r="D52" s="132"/>
      <c r="E52" s="133"/>
      <c r="F52" s="134"/>
      <c r="G52" s="135"/>
      <c r="H52" s="126"/>
      <c r="I52" s="135"/>
      <c r="J52" s="126"/>
      <c r="K52" s="134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9" fitToHeight="0" orientation="landscape" horizontalDpi="300" verticalDpi="300" r:id="rId1"/>
  <ignoredErrors>
    <ignoredError sqref="K37 K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3T2021</vt:lpstr>
      <vt:lpstr>'RECURSOS CONCURRENTES 3T2021'!Títulos_a_imprimir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2021-10-29T20:03:31Z</cp:lastPrinted>
  <dcterms:created xsi:type="dcterms:W3CDTF">2019-07-29T16:37:16Z</dcterms:created>
  <dcterms:modified xsi:type="dcterms:W3CDTF">2021-10-29T20:03:35Z</dcterms:modified>
</cp:coreProperties>
</file>