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2447AE1C-4489-4FC4-8501-BFBEBB48B9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URSOS CONCURRENTES 4T2023" sheetId="1" r:id="rId1"/>
  </sheets>
  <definedNames>
    <definedName name="_xlnm.Print_Titles" localSheetId="0">'RECURSOS CONCURRENTES 4T2023'!$1:$7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1" l="1"/>
  <c r="K52" i="1" l="1"/>
  <c r="K51" i="1"/>
  <c r="K49" i="1" l="1"/>
  <c r="K48" i="1"/>
  <c r="K47" i="1"/>
  <c r="K46" i="1"/>
  <c r="K45" i="1"/>
  <c r="K44" i="1" l="1"/>
  <c r="K43" i="1"/>
  <c r="K42" i="1"/>
  <c r="K41" i="1"/>
  <c r="K40" i="1"/>
  <c r="K39" i="1"/>
  <c r="D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F23" i="1"/>
  <c r="D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3" i="1" l="1"/>
</calcChain>
</file>

<file path=xl/sharedStrings.xml><?xml version="1.0" encoding="utf-8"?>
<sst xmlns="http://schemas.openxmlformats.org/spreadsheetml/2006/main" count="193" uniqueCount="142">
  <si>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</si>
  <si>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</si>
  <si>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</si>
  <si>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</si>
  <si>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</si>
  <si>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</si>
  <si>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</si>
  <si>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</si>
  <si>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</si>
  <si>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</si>
  <si>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</si>
  <si>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</si>
  <si>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</si>
  <si>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</si>
  <si>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</si>
  <si>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</si>
  <si>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</si>
  <si>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</si>
  <si>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</si>
  <si>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4to del año 2023)</t>
  </si>
  <si>
    <t>Convenio Específico para la Asignación de Recursos Financieros para la Operación de la Universidad Tecnológica "Fidel Velázquez"</t>
  </si>
  <si>
    <t>Secretaría de Educación Pública/ Dirección General de Universidades Tecnológicas  y Politécnicas</t>
  </si>
  <si>
    <t>Secretaría de Educación / Gobierno del Estado de México</t>
  </si>
  <si>
    <t>Universidad Tecnológica Fidel Velázquez</t>
  </si>
  <si>
    <t>Convenio Marco de Colaboración para el Apoyo Financiero. Universidad Mexiquense del Bicentenario.  Convenio 0216/2023 U006</t>
  </si>
  <si>
    <t xml:space="preserve">Secretaría de Educación  Pública/ Subsecretaria de Educación Media  Superior y Superior </t>
  </si>
  <si>
    <t>Secretaría de Educación del Gobierno del Estado de México</t>
  </si>
  <si>
    <t>Universidad Mexiquense del Bicentenario</t>
  </si>
  <si>
    <t xml:space="preserve">Convenio de Coordinación para la creación, operación y apoyo financiero del Tecnológico de Estudios Superiores de San Felipe del Progreso </t>
  </si>
  <si>
    <t>Secretaría de Educación Pública/Subsecretaria de Educación Media Superior y Superior</t>
  </si>
  <si>
    <t>Tecnológico de Estudios Superiores de San Felipe del Progreso</t>
  </si>
  <si>
    <t>Convenio de Coordinación para el establecimiento, operación y apoyo financiero del Telebachillerato Comunitario en el Estado de México</t>
  </si>
  <si>
    <t>Secretaría de Educación Pública/ Subsecretaría de Educación Media Superior y Superior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</si>
  <si>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</si>
  <si>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</si>
  <si>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</si>
  <si>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</si>
  <si>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>Secretaria de Educación Pública/Subsecretaria de Educación Media Superior y Superior</t>
  </si>
  <si>
    <t>Universidad Politécnica de Cuautitlán Izcalli</t>
  </si>
  <si>
    <t>Convenio de Coordinación para la Creación, Operación y Apoyo Financiero. Universidad Politécnica de Texcoco</t>
  </si>
  <si>
    <t>Secretaría de Educación del Gobierno del Estado México</t>
  </si>
  <si>
    <t>Universidad Politécnica de Texcoco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</si>
  <si>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</si>
  <si>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</si>
  <si>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</si>
  <si>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 xml:space="preserve">Convenio de Coordinación para la creación, operación y apoyo financiero del Tecnológico de Estudios Superiores de Jocotitlán. </t>
  </si>
  <si>
    <t>Tecnológico de Estudios Superiores de Jocotitlán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</si>
  <si>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</si>
  <si>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</si>
  <si>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</si>
  <si>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>Subsidios Federales para Organismos Descentralizados Universidad Politécnica de Chimalhuacán</t>
  </si>
  <si>
    <t>Secretaría de Educación Pública/Subsecretaría de Educación Media Superior y Superior</t>
  </si>
  <si>
    <t>Universidad Politécnica de Chimalhuacán</t>
  </si>
  <si>
    <t>Convenio de Coordinación para el desarrollo de la Educación Media Superior y Superior en el Estado de México. Tecnológico de Estudios Superiores del Oriente del Estado de México</t>
  </si>
  <si>
    <t>Secretaría de Educación Pública Subsecretaría de Educación Media Superior y Superior</t>
  </si>
  <si>
    <t>Tecnológico de Estudios Superiores del Oriente del Estado de México</t>
  </si>
  <si>
    <t xml:space="preserve">Convenio Específico para la Asignación de Recursos Financieros para la Operación de las Universidades Tecnológicas del Estado de México. Universidad Tecnológica de Zinacantepec </t>
  </si>
  <si>
    <t>Secretaría de Educación Gobierno del Estado de México.</t>
  </si>
  <si>
    <t>Convenio de Apoyo Financiero Solidario Universidad Politécnica de Tecámac</t>
  </si>
  <si>
    <t>Secretaria de Educación Gobierno del Estado de México</t>
  </si>
  <si>
    <t>Secretaría de Educación Pública Subsecretaria de Educación Media Superior y Superior</t>
  </si>
  <si>
    <t>Tecnológico de Estudios Superiores de Valle de Bravo</t>
  </si>
  <si>
    <t>Convenio especifico para la asignación de recursos financieros para la operación de las Universidades Tecnológicas del Estado de México. Universidad Tecnológica del Valle de Toluca</t>
  </si>
  <si>
    <t>Universidad Tecnológica del Valle de Toluca.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</si>
  <si>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</si>
  <si>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</si>
  <si>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</si>
  <si>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</si>
  <si>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</si>
  <si>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</si>
  <si>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</si>
  <si>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</si>
  <si>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Tecnológico de Estudios Superiores de Ecatepec.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</si>
  <si>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</si>
  <si>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</si>
  <si>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</si>
  <si>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</si>
  <si>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Convenio de Coordinación para la Creación, Operación y Apoyo Financiero. Universidad Politécnica de Atlautla</t>
  </si>
  <si>
    <t>Universidad Politécnica de Atlautla</t>
  </si>
  <si>
    <t>Educación Superior Tecnológica. Tecnológico de Estudios Superiores de Ixtapaluca.</t>
  </si>
  <si>
    <t>Secretaría de Educación del Gobierno del Estado de México.</t>
  </si>
  <si>
    <t>Tecnológico de Estudios Superiores de Ixtapaluca</t>
  </si>
  <si>
    <t>Subsidios Federales para Organismos Descentralizados. Tecnológico de Estudios Superiores de Chalco.</t>
  </si>
  <si>
    <t>Secretaria de Educación Pública, subsecretaria de Educación Media Superior y Superior.</t>
  </si>
  <si>
    <t>Secretaría de Educación, Gobierno del Estado de México</t>
  </si>
  <si>
    <t>Tecnológico de Estudios Superiores de Chalco</t>
  </si>
  <si>
    <t>Subsidios Federales para Organismos Descentralizados Estatales/Tecnológico de Estudios Superiores de Chimalhuacán</t>
  </si>
  <si>
    <t>Secretaria de Educación/Gobierno del Estado de México.</t>
  </si>
  <si>
    <t>Tecnológico de Estudios Superiores de Chimalhuacán</t>
  </si>
  <si>
    <t>Subsidios Federales para Organismos Descentralizados Estatales Colegio de Bachilleres del Estado de México</t>
  </si>
  <si>
    <t>Secretaría de Educación Pública- Subsecretaría de Educación Media Superior y Superior.</t>
  </si>
  <si>
    <t>Secretaría de Educación del Estado de México</t>
  </si>
  <si>
    <t>Colegio de Bachilleres del Estado de México</t>
  </si>
  <si>
    <t>Subsidios Federales para Organismos Descentralizados Estatales. Tecnológico de Estudios Superiores de Cuautitlán Izcalli.</t>
  </si>
  <si>
    <t>Tecnológico de Estudios Superiores de Cuautitlán Izcalli.</t>
  </si>
  <si>
    <t>Educación Media Superior Tecnológica - Colegio de Estudios Científicos y Tecnológicos del Estado de México</t>
  </si>
  <si>
    <t xml:space="preserve">Educación para el Desarrollo Integral.- Tecnológico de Estudios Superiores de Tianguistenco. </t>
  </si>
  <si>
    <t>Secretaría de Educación Pública/Subsecretaría de Educación Media Superior y Superior.</t>
  </si>
  <si>
    <t>Tecnológico de Estudios Superiores de Tianguistenco</t>
  </si>
  <si>
    <t>Subsidios Federales para organismos descentralizados Estatales/Tecnológico de Estudios Superiores de Villa Guerrero</t>
  </si>
  <si>
    <t>Convenio de Apoyo Financiero  Universidad Politécnica del Valle de México</t>
  </si>
  <si>
    <t>Universidad Politécnica del Valle de México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</si>
  <si>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</si>
  <si>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</si>
  <si>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Secretaria de Educación / Gobierno del Estado de México</t>
  </si>
  <si>
    <t>U006 Subsidios Federales para Organismos Descentralizados Estatales. Universidad Tecnológica de Nezahualcóyotl</t>
  </si>
  <si>
    <t>Secretaría de Educación/Gobierno del Estado de México</t>
  </si>
  <si>
    <t>Convenio de Coordinación para la Creación, Operación y Apoyo Financiero de las Universidades Politécnicas. Universidad Politécnica Otzolotepec.</t>
  </si>
  <si>
    <t>Universidad Politécnica de Otzolotepec</t>
  </si>
  <si>
    <t>Convenio  de Apoyo Financiero Solidario. Tecnológico de Estudios Superiores de Jilotepec</t>
  </si>
  <si>
    <t>Tecnológico de Estudios Superiores de Jilotepec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</si>
  <si>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</si>
  <si>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</si>
  <si>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</si>
  <si>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Convenio de Apoyo Financiero Solidario. Universidad Politécnica de Atlacomulco</t>
  </si>
  <si>
    <t>Universidad Politécnica de Atlacomulco</t>
  </si>
  <si>
    <t>Subsidio para organismos descentralizados estatales al Tecnológico de Estudios Superiores de Coacalco</t>
  </si>
  <si>
    <t>Secretaría de Educación Pública Tecnológico  Nacional de México</t>
  </si>
  <si>
    <t>Sanidad e Inocuidad Agroalimentaria</t>
  </si>
  <si>
    <t>Secretaría de Agricultura y Desarrollo Rural</t>
  </si>
  <si>
    <t>Secretaría del Campo</t>
  </si>
  <si>
    <t>Apoyo a la Infraestructura Hidroagrícola/Rehabilitación Modernización y Tecnificación de Distritos de Riego</t>
  </si>
  <si>
    <t>Comisión Nacional del Agua</t>
  </si>
  <si>
    <t>Apoyo a la Infraestructura Hidroagrícola/Equipamiento de Distritos de Riego</t>
  </si>
  <si>
    <t>Apoyo a la Infraestructura Hidroagrícola/Rehabilitación Modernización, Tecnificación y Equipamiento de Unidades de Riego</t>
  </si>
  <si>
    <t>Apoyo a la Infraestructura Hidroagrícola/Organización y Fotalecimiento de Unidades de Riego</t>
  </si>
  <si>
    <t xml:space="preserve">Programa de Agua Potable, Drenaje y Tratamiento (PROAGUA) </t>
  </si>
  <si>
    <t xml:space="preserve">Secretaría de Medio Ambiente y Recursos Naturales / Comisión Nacional del Agua </t>
  </si>
  <si>
    <t xml:space="preserve">Secretaria de Obra Pública Comisión del Agua del Estado de México </t>
  </si>
  <si>
    <t>Programa de Registro e Identificación de Población "Fortalecimiento del Registro Civil" (Acción Nueva)</t>
  </si>
  <si>
    <t>Dirección General del Registro Nacional de Población e Identidad</t>
  </si>
  <si>
    <t>Gobierno del Estado de México. Secretaría de Finanzas, Subsecretaría de Planeación y Presupuesto</t>
  </si>
  <si>
    <t>Subsidio Comisión Nacional de Búsqueda                        2023-Recursos Federales</t>
  </si>
  <si>
    <t>Comisión Nacional de Búsqueda</t>
  </si>
  <si>
    <t>Subsidios federales para organismos descentralizados estatales.</t>
  </si>
  <si>
    <t>Secretaría de Educación Pública</t>
  </si>
  <si>
    <t xml:space="preserve">Secretaría del Trabajo </t>
  </si>
  <si>
    <t>Fondo de Aportaciones para la Seguridad Pública 2023</t>
  </si>
  <si>
    <t>Secretaría de Gobernación</t>
  </si>
  <si>
    <t>Secretaría de Finanzas del Estado de México</t>
  </si>
  <si>
    <t xml:space="preserve">Convenio de Coordinación para la creación, Operación y Apoyo Financiero.                                     Universidad Politécnica de Cuautitlán Izcalli 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</si>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</sst>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43" fontId="2" fillId="0" borderId="18" xfId="9" applyFont="1" applyFill="1" applyBorder="1" applyAlignment="1">
      <alignment horizontal="left" vertical="center" wrapText="1"/>
    </xf>
    <xf numFmtId="4" fontId="2" fillId="0" borderId="18" xfId="9" applyNumberFormat="1" applyFont="1" applyFill="1" applyBorder="1" applyAlignment="1">
      <alignment horizontal="center" vertical="center"/>
    </xf>
    <xf numFmtId="43" fontId="2" fillId="3" borderId="18" xfId="9" applyFont="1" applyFill="1" applyBorder="1" applyAlignment="1">
      <alignment horizontal="left" vertical="center" wrapText="1"/>
    </xf>
    <xf numFmtId="4" fontId="2" fillId="3" borderId="18" xfId="12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 wrapText="1"/>
    </xf>
    <xf numFmtId="4" fontId="7" fillId="0" borderId="18" xfId="9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 shrinkToFit="1"/>
    </xf>
    <xf numFmtId="4" fontId="6" fillId="0" borderId="18" xfId="0" applyNumberFormat="1" applyFont="1" applyBorder="1" applyAlignment="1">
      <alignment horizontal="center" vertical="center"/>
    </xf>
    <xf numFmtId="43" fontId="7" fillId="0" borderId="18" xfId="9" applyFont="1" applyBorder="1" applyAlignment="1">
      <alignment horizontal="left" vertical="center" wrapText="1"/>
    </xf>
    <xf numFmtId="4" fontId="7" fillId="0" borderId="18" xfId="9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8" xfId="9" applyNumberFormat="1" applyFont="1" applyBorder="1" applyAlignment="1">
      <alignment horizontal="center" vertical="center"/>
    </xf>
    <xf numFmtId="4" fontId="6" fillId="0" borderId="18" xfId="9" applyNumberFormat="1" applyFont="1" applyBorder="1" applyAlignment="1">
      <alignment horizontal="right" vertical="center"/>
    </xf>
    <xf numFmtId="4" fontId="6" fillId="0" borderId="18" xfId="9" applyNumberFormat="1" applyFont="1" applyBorder="1" applyAlignment="1">
      <alignment horizontal="center" vertical="center" wrapText="1"/>
    </xf>
    <xf numFmtId="4" fontId="2" fillId="0" borderId="18" xfId="9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7" fillId="0" borderId="18" xfId="9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4" fontId="7" fillId="0" borderId="18" xfId="9" applyNumberFormat="1" applyFont="1" applyFill="1" applyBorder="1" applyAlignment="1">
      <alignment horizontal="right" vertical="center"/>
    </xf>
    <xf numFmtId="4" fontId="2" fillId="0" borderId="18" xfId="9" applyNumberFormat="1" applyFont="1" applyBorder="1" applyAlignment="1">
      <alignment horizontal="center" vertical="center"/>
    </xf>
    <xf numFmtId="43" fontId="2" fillId="0" borderId="18" xfId="9" applyFont="1" applyBorder="1" applyAlignment="1">
      <alignment horizontal="left" vertical="center" wrapText="1"/>
    </xf>
    <xf numFmtId="4" fontId="2" fillId="0" borderId="18" xfId="9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left" vertical="center" wrapText="1"/>
    </xf>
    <xf numFmtId="4" fontId="6" fillId="0" borderId="18" xfId="9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2" fontId="2" fillId="0" borderId="18" xfId="9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0" borderId="18" xfId="10" applyNumberFormat="1" applyFont="1" applyBorder="1" applyAlignment="1">
      <alignment horizontal="center" vertical="center"/>
    </xf>
    <xf numFmtId="4" fontId="6" fillId="0" borderId="18" xfId="10" applyNumberFormat="1" applyFont="1" applyBorder="1" applyAlignment="1">
      <alignment horizontal="right" vertical="center"/>
    </xf>
    <xf numFmtId="0" fontId="2" fillId="2" borderId="18" xfId="0" applyFont="1" applyFill="1" applyBorder="1" applyAlignment="1">
      <alignment horizontal="left" vertical="center" wrapText="1"/>
    </xf>
    <xf numFmtId="4" fontId="2" fillId="2" borderId="18" xfId="9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8" xfId="9" applyNumberFormat="1" applyFont="1" applyFill="1" applyBorder="1" applyAlignment="1" applyProtection="1">
      <alignment horizontal="right" vertical="center" wrapText="1"/>
    </xf>
    <xf numFmtId="4" fontId="6" fillId="0" borderId="18" xfId="9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4" fontId="6" fillId="0" borderId="18" xfId="9" applyNumberFormat="1" applyFont="1" applyBorder="1" applyAlignment="1">
      <alignment horizontal="right" vertical="center" wrapText="1"/>
    </xf>
    <xf numFmtId="43" fontId="6" fillId="0" borderId="18" xfId="9" applyFont="1" applyFill="1" applyBorder="1" applyAlignment="1">
      <alignment horizontal="left" vertical="center" wrapText="1"/>
    </xf>
    <xf numFmtId="4" fontId="6" fillId="0" borderId="18" xfId="9" applyNumberFormat="1" applyFont="1" applyFill="1" applyBorder="1" applyAlignment="1">
      <alignment horizontal="right" vertical="center" wrapText="1"/>
    </xf>
    <xf numFmtId="4" fontId="2" fillId="2" borderId="18" xfId="10" applyNumberFormat="1" applyFont="1" applyFill="1" applyBorder="1" applyAlignment="1">
      <alignment horizontal="center" vertical="center"/>
    </xf>
    <xf numFmtId="44" fontId="6" fillId="0" borderId="18" xfId="1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" fontId="2" fillId="0" borderId="18" xfId="9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8" xfId="9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right" vertical="center"/>
    </xf>
    <xf numFmtId="0" fontId="6" fillId="0" borderId="18" xfId="0" applyNumberFormat="1" applyFont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 shrinkToFit="1"/>
    </xf>
    <xf numFmtId="1" fontId="6" fillId="0" borderId="18" xfId="0" applyNumberFormat="1" applyFont="1" applyBorder="1" applyAlignment="1">
      <alignment horizontal="left" vertical="center" shrinkToFit="1"/>
    </xf>
    <xf numFmtId="4" fontId="6" fillId="0" borderId="18" xfId="0" applyNumberFormat="1" applyFont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 vertical="center"/>
    </xf>
    <xf numFmtId="4" fontId="2" fillId="0" borderId="18" xfId="10" applyNumberFormat="1" applyFont="1" applyBorder="1" applyAlignment="1">
      <alignment horizontal="center" vertical="center"/>
    </xf>
    <xf numFmtId="44" fontId="6" fillId="0" borderId="18" xfId="10" applyFont="1" applyBorder="1" applyAlignment="1">
      <alignment horizontal="left" vertical="center"/>
    </xf>
    <xf numFmtId="4" fontId="2" fillId="0" borderId="18" xfId="10" applyNumberFormat="1" applyFont="1" applyBorder="1" applyAlignment="1">
      <alignment horizontal="right" vertical="center"/>
    </xf>
  </cellXfs>
  <cellStyles count="13">
    <cellStyle name="Millares" xfId="9" builtinId="3"/>
    <cellStyle name="Millares 2" xfId="1" xr:uid="{00000000-0005-0000-0000-000001000000}"/>
    <cellStyle name="Millares 2 2" xfId="2" xr:uid="{00000000-0005-0000-0000-000002000000}"/>
    <cellStyle name="Millares 3" xfId="8" xr:uid="{00000000-0005-0000-0000-000003000000}"/>
    <cellStyle name="Moneda" xfId="10" builtinId="4"/>
    <cellStyle name="Moneda 2" xfId="3" xr:uid="{00000000-0005-0000-0000-000005000000}"/>
    <cellStyle name="Moneda 3" xfId="5" xr:uid="{00000000-0005-0000-0000-000006000000}"/>
    <cellStyle name="Moneda 4" xfId="11" xr:uid="{00000000-0005-0000-0000-000007000000}"/>
    <cellStyle name="Normal" xfId="0" builtinId="0"/>
    <cellStyle name="Normal 2" xfId="4" xr:uid="{00000000-0005-0000-0000-000009000000}"/>
    <cellStyle name="Normal 2 10" xfId="7" xr:uid="{00000000-0005-0000-0000-00000A000000}"/>
    <cellStyle name="Normal 2 2" xfId="6" xr:uid="{00000000-0005-0000-0000-00000B000000}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4"/>
  <sheetViews>
    <sheetView tabSelected="1" zoomScale="110" zoomScaleNormal="110" workbookViewId="0"/>
  </sheetViews>
  <sheetFormatPr baseColWidth="10" defaultRowHeight="14.25" x14ac:dyDescent="0.2"/>
  <cols>
    <col min="1" max="1" width="1.85546875" style="1" customWidth="1"/>
    <col min="2" max="2" width="30.7109375" style="1" customWidth="1"/>
    <col min="3" max="3" width="18.85546875" style="1" customWidth="1"/>
    <col min="4" max="10" width="17.7109375" style="1" customWidth="1"/>
    <col min="11" max="11" width="18.7109375" style="1" customWidth="1"/>
    <col min="12" max="16384" width="11.42578125" style="1"/>
  </cols>
  <sheetData>
    <row r="1" spans="2:11" ht="15" thickBot="1" x14ac:dyDescent="0.25"/>
    <row r="2" spans="2:11" ht="15" thickTop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 t="s">
        <v>1</v>
      </c>
      <c r="C3" s="6"/>
      <c r="D3" s="6"/>
      <c r="E3" s="6"/>
      <c r="F3" s="6"/>
      <c r="G3" s="6"/>
      <c r="H3" s="6"/>
      <c r="I3" s="6"/>
      <c r="J3" s="6"/>
      <c r="K3" s="7"/>
    </row>
    <row r="4" spans="2:11" ht="15" thickBot="1" x14ac:dyDescent="0.25">
      <c r="B4" s="8" t="s">
        <v>19</v>
      </c>
      <c r="C4" s="9"/>
      <c r="D4" s="9"/>
      <c r="E4" s="9"/>
      <c r="F4" s="9"/>
      <c r="G4" s="9"/>
      <c r="H4" s="9"/>
      <c r="I4" s="9"/>
      <c r="J4" s="9"/>
      <c r="K4" s="10"/>
    </row>
    <row r="5" spans="2:11" ht="15" thickTop="1" x14ac:dyDescent="0.2">
      <c r="B5" s="11" t="s">
        <v>2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3" t="s">
        <v>7</v>
      </c>
    </row>
    <row r="6" spans="2:11" ht="25.5" x14ac:dyDescent="0.2">
      <c r="B6" s="14"/>
      <c r="C6" s="15" t="s">
        <v>8</v>
      </c>
      <c r="D6" s="15" t="s">
        <v>9</v>
      </c>
      <c r="E6" s="15" t="s">
        <v>8</v>
      </c>
      <c r="F6" s="15" t="s">
        <v>9</v>
      </c>
      <c r="G6" s="15" t="s">
        <v>8</v>
      </c>
      <c r="H6" s="15" t="s">
        <v>9</v>
      </c>
      <c r="I6" s="15" t="s">
        <v>8</v>
      </c>
      <c r="J6" s="15" t="s">
        <v>9</v>
      </c>
      <c r="K6" s="16"/>
    </row>
    <row r="7" spans="2:11" ht="15" thickBot="1" x14ac:dyDescent="0.25">
      <c r="B7" s="17" t="s">
        <v>10</v>
      </c>
      <c r="C7" s="18" t="s">
        <v>11</v>
      </c>
      <c r="D7" s="18" t="s">
        <v>12</v>
      </c>
      <c r="E7" s="19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8" t="s">
        <v>18</v>
      </c>
      <c r="K7" s="20"/>
    </row>
    <row r="8" spans="2:11" ht="90" customHeight="1" thickTop="1" x14ac:dyDescent="0.2">
      <c r="B8" s="21" t="s">
        <v>20</v>
      </c>
      <c r="C8" s="22" t="s">
        <v>21</v>
      </c>
      <c r="D8" s="23">
        <v>22274595</v>
      </c>
      <c r="E8" s="22" t="s">
        <v>22</v>
      </c>
      <c r="F8" s="23">
        <v>44295129.460000001</v>
      </c>
      <c r="G8" s="23"/>
      <c r="H8" s="23">
        <v>0</v>
      </c>
      <c r="I8" s="24" t="s">
        <v>23</v>
      </c>
      <c r="J8" s="23">
        <v>8951276.1699999999</v>
      </c>
      <c r="K8" s="25">
        <v>75521000.629999995</v>
      </c>
    </row>
    <row r="9" spans="2:11" ht="90" customHeight="1" x14ac:dyDescent="0.2">
      <c r="B9" s="26" t="s">
        <v>24</v>
      </c>
      <c r="C9" s="26" t="s">
        <v>25</v>
      </c>
      <c r="D9" s="27">
        <v>29568536</v>
      </c>
      <c r="E9" s="28" t="s">
        <v>26</v>
      </c>
      <c r="F9" s="27">
        <v>12730695</v>
      </c>
      <c r="G9" s="27"/>
      <c r="H9" s="27">
        <v>0</v>
      </c>
      <c r="I9" s="28" t="s">
        <v>27</v>
      </c>
      <c r="J9" s="27">
        <v>1516927.16</v>
      </c>
      <c r="K9" s="29">
        <f>+D9+F9+J9</f>
        <v>43816158.159999996</v>
      </c>
    </row>
    <row r="10" spans="2:11" ht="90" customHeight="1" x14ac:dyDescent="0.2">
      <c r="B10" s="30" t="s">
        <v>28</v>
      </c>
      <c r="C10" s="30" t="s">
        <v>29</v>
      </c>
      <c r="D10" s="31">
        <v>7971569.2000000002</v>
      </c>
      <c r="E10" s="32" t="s">
        <v>26</v>
      </c>
      <c r="F10" s="31">
        <v>9250849.0199999996</v>
      </c>
      <c r="G10" s="33"/>
      <c r="H10" s="33">
        <v>0</v>
      </c>
      <c r="I10" s="34" t="s">
        <v>30</v>
      </c>
      <c r="J10" s="31">
        <v>228877</v>
      </c>
      <c r="K10" s="35">
        <f>D10+F10+J10</f>
        <v>17451295.219999999</v>
      </c>
    </row>
    <row r="11" spans="2:11" ht="90" customHeight="1" x14ac:dyDescent="0.2">
      <c r="B11" s="36" t="s">
        <v>31</v>
      </c>
      <c r="C11" s="26" t="s">
        <v>32</v>
      </c>
      <c r="D11" s="37">
        <v>44265258</v>
      </c>
      <c r="E11" s="36" t="s">
        <v>26</v>
      </c>
      <c r="F11" s="37">
        <v>44265258</v>
      </c>
      <c r="G11" s="37"/>
      <c r="H11" s="37">
        <v>0</v>
      </c>
      <c r="I11" s="38"/>
      <c r="J11" s="37">
        <v>0</v>
      </c>
      <c r="K11" s="39">
        <f>SUM(J11,H11,F11,D11)</f>
        <v>88530516</v>
      </c>
    </row>
    <row r="12" spans="2:11" ht="90" customHeight="1" x14ac:dyDescent="0.2">
      <c r="B12" s="30" t="s">
        <v>33</v>
      </c>
      <c r="C12" s="30" t="s">
        <v>34</v>
      </c>
      <c r="D12" s="33">
        <v>5978630</v>
      </c>
      <c r="E12" s="30" t="s">
        <v>35</v>
      </c>
      <c r="F12" s="33">
        <v>9601809</v>
      </c>
      <c r="G12" s="33"/>
      <c r="H12" s="33">
        <v>0</v>
      </c>
      <c r="I12" s="30" t="s">
        <v>36</v>
      </c>
      <c r="J12" s="33">
        <v>1187823</v>
      </c>
      <c r="K12" s="40">
        <f>+F12+H12+J12+D12</f>
        <v>16768262</v>
      </c>
    </row>
    <row r="13" spans="2:11" ht="90" customHeight="1" x14ac:dyDescent="0.2">
      <c r="B13" s="26" t="s">
        <v>140</v>
      </c>
      <c r="C13" s="26" t="s">
        <v>37</v>
      </c>
      <c r="D13" s="41">
        <v>3442443.41</v>
      </c>
      <c r="E13" s="26" t="s">
        <v>35</v>
      </c>
      <c r="F13" s="42">
        <v>3243952.5100000007</v>
      </c>
      <c r="G13" s="33"/>
      <c r="H13" s="41">
        <v>0</v>
      </c>
      <c r="I13" s="26" t="s">
        <v>38</v>
      </c>
      <c r="J13" s="33">
        <v>1836300.4800000002</v>
      </c>
      <c r="K13" s="43">
        <f>+D13+F13+H13+J13</f>
        <v>8522696.4000000004</v>
      </c>
    </row>
    <row r="14" spans="2:11" ht="90" customHeight="1" x14ac:dyDescent="0.2">
      <c r="B14" s="26" t="s">
        <v>39</v>
      </c>
      <c r="C14" s="26" t="s">
        <v>32</v>
      </c>
      <c r="D14" s="44">
        <v>4124005.88</v>
      </c>
      <c r="E14" s="26" t="s">
        <v>40</v>
      </c>
      <c r="F14" s="42">
        <v>4315505.82</v>
      </c>
      <c r="G14" s="41"/>
      <c r="H14" s="44">
        <v>0</v>
      </c>
      <c r="I14" s="26" t="s">
        <v>41</v>
      </c>
      <c r="J14" s="45">
        <v>1390574.4</v>
      </c>
      <c r="K14" s="46">
        <f>D14+F14+J14</f>
        <v>9830086.0999999996</v>
      </c>
    </row>
    <row r="15" spans="2:11" ht="90" customHeight="1" x14ac:dyDescent="0.2">
      <c r="B15" s="26" t="s">
        <v>42</v>
      </c>
      <c r="C15" s="26" t="s">
        <v>43</v>
      </c>
      <c r="D15" s="47">
        <v>7162984</v>
      </c>
      <c r="E15" s="26" t="s">
        <v>44</v>
      </c>
      <c r="F15" s="47">
        <v>9672608.6199999992</v>
      </c>
      <c r="G15" s="47"/>
      <c r="H15" s="33">
        <v>0</v>
      </c>
      <c r="I15" s="48"/>
      <c r="J15" s="33">
        <v>0</v>
      </c>
      <c r="K15" s="49">
        <f>+D15+F15+H15+J15</f>
        <v>16835592.619999997</v>
      </c>
    </row>
    <row r="16" spans="2:11" ht="90" customHeight="1" x14ac:dyDescent="0.2">
      <c r="B16" s="36" t="s">
        <v>45</v>
      </c>
      <c r="C16" s="36" t="s">
        <v>32</v>
      </c>
      <c r="D16" s="50">
        <v>13878771</v>
      </c>
      <c r="E16" s="26" t="s">
        <v>44</v>
      </c>
      <c r="F16" s="50">
        <v>11663721.210000001</v>
      </c>
      <c r="G16" s="37"/>
      <c r="H16" s="37">
        <v>0</v>
      </c>
      <c r="I16" s="51" t="s">
        <v>46</v>
      </c>
      <c r="J16" s="23">
        <v>369534</v>
      </c>
      <c r="K16" s="52">
        <f>D16+F16+J16</f>
        <v>25912026.210000001</v>
      </c>
    </row>
    <row r="17" spans="2:11" ht="90" customHeight="1" x14ac:dyDescent="0.2">
      <c r="B17" s="26" t="s">
        <v>47</v>
      </c>
      <c r="C17" s="26" t="s">
        <v>48</v>
      </c>
      <c r="D17" s="33">
        <v>13861755</v>
      </c>
      <c r="E17" s="26" t="s">
        <v>35</v>
      </c>
      <c r="F17" s="33">
        <v>13499009</v>
      </c>
      <c r="G17" s="33"/>
      <c r="H17" s="33">
        <v>0</v>
      </c>
      <c r="I17" s="26" t="s">
        <v>49</v>
      </c>
      <c r="J17" s="33">
        <v>4170047.1</v>
      </c>
      <c r="K17" s="40">
        <f>D17+F17+H17+J17</f>
        <v>31530811.100000001</v>
      </c>
    </row>
    <row r="18" spans="2:11" ht="90" customHeight="1" x14ac:dyDescent="0.2">
      <c r="B18" s="26" t="s">
        <v>50</v>
      </c>
      <c r="C18" s="26" t="s">
        <v>51</v>
      </c>
      <c r="D18" s="33">
        <v>7346728</v>
      </c>
      <c r="E18" s="26" t="s">
        <v>26</v>
      </c>
      <c r="F18" s="44">
        <v>10255282</v>
      </c>
      <c r="G18" s="33"/>
      <c r="H18" s="33">
        <v>0</v>
      </c>
      <c r="I18" s="53" t="s">
        <v>52</v>
      </c>
      <c r="J18" s="33">
        <v>5804120</v>
      </c>
      <c r="K18" s="40">
        <f>D18+F18+H18+J18</f>
        <v>23406130</v>
      </c>
    </row>
    <row r="19" spans="2:11" ht="90" customHeight="1" x14ac:dyDescent="0.2">
      <c r="B19" s="26" t="s">
        <v>53</v>
      </c>
      <c r="C19" s="26" t="s">
        <v>54</v>
      </c>
      <c r="D19" s="42">
        <v>12346749.800000001</v>
      </c>
      <c r="E19" s="26" t="s">
        <v>26</v>
      </c>
      <c r="F19" s="54">
        <v>17022182.920000002</v>
      </c>
      <c r="G19" s="33"/>
      <c r="H19" s="33">
        <v>0</v>
      </c>
      <c r="I19" s="26" t="s">
        <v>55</v>
      </c>
      <c r="J19" s="42">
        <v>979543.53</v>
      </c>
      <c r="K19" s="43">
        <f>+D19+F19+H19+J19</f>
        <v>30348476.250000004</v>
      </c>
    </row>
    <row r="20" spans="2:11" ht="90" customHeight="1" x14ac:dyDescent="0.2">
      <c r="B20" s="26" t="s">
        <v>56</v>
      </c>
      <c r="C20" s="30" t="s">
        <v>34</v>
      </c>
      <c r="D20" s="42">
        <v>7059739.9800000004</v>
      </c>
      <c r="E20" s="26" t="s">
        <v>57</v>
      </c>
      <c r="F20" s="42">
        <v>7861683.3700000001</v>
      </c>
      <c r="G20" s="33"/>
      <c r="H20" s="42">
        <v>0</v>
      </c>
      <c r="I20" s="48"/>
      <c r="J20" s="42">
        <v>0</v>
      </c>
      <c r="K20" s="43">
        <f>D20+F20+H20+J20</f>
        <v>14921423.350000001</v>
      </c>
    </row>
    <row r="21" spans="2:11" ht="90" customHeight="1" x14ac:dyDescent="0.2">
      <c r="B21" s="26" t="s">
        <v>58</v>
      </c>
      <c r="C21" s="30" t="s">
        <v>34</v>
      </c>
      <c r="D21" s="23">
        <v>4307852.92</v>
      </c>
      <c r="E21" s="55" t="s">
        <v>59</v>
      </c>
      <c r="F21" s="23">
        <v>5395492.7799999993</v>
      </c>
      <c r="G21" s="23"/>
      <c r="H21" s="23">
        <v>0</v>
      </c>
      <c r="I21" s="56"/>
      <c r="J21" s="23">
        <v>0</v>
      </c>
      <c r="K21" s="29">
        <f>D21+F21+H21+J21</f>
        <v>9703345.6999999993</v>
      </c>
    </row>
    <row r="22" spans="2:11" ht="105.75" customHeight="1" x14ac:dyDescent="0.2">
      <c r="B22" s="57" t="s">
        <v>141</v>
      </c>
      <c r="C22" s="57" t="s">
        <v>60</v>
      </c>
      <c r="D22" s="33">
        <v>10121423</v>
      </c>
      <c r="E22" s="57" t="s">
        <v>26</v>
      </c>
      <c r="F22" s="33">
        <v>10352292</v>
      </c>
      <c r="G22" s="33"/>
      <c r="H22" s="33">
        <v>0</v>
      </c>
      <c r="I22" s="57" t="s">
        <v>61</v>
      </c>
      <c r="J22" s="33">
        <v>119169</v>
      </c>
      <c r="K22" s="40">
        <f>D22+F22+H23+J22</f>
        <v>20592884</v>
      </c>
    </row>
    <row r="23" spans="2:11" ht="90" customHeight="1" x14ac:dyDescent="0.2">
      <c r="B23" s="26" t="s">
        <v>62</v>
      </c>
      <c r="C23" s="30" t="s">
        <v>34</v>
      </c>
      <c r="D23" s="33">
        <f>7524702+7524703+1000000</f>
        <v>16049405</v>
      </c>
      <c r="E23" s="30" t="s">
        <v>35</v>
      </c>
      <c r="F23" s="33">
        <f>6129285.88+6069938+5138555</f>
        <v>17337778.879999999</v>
      </c>
      <c r="G23" s="33"/>
      <c r="H23" s="33">
        <v>0</v>
      </c>
      <c r="I23" s="30" t="s">
        <v>63</v>
      </c>
      <c r="J23" s="33">
        <v>3557349</v>
      </c>
      <c r="K23" s="40">
        <f>+F23+H23+J23+D23</f>
        <v>36944532.879999995</v>
      </c>
    </row>
    <row r="24" spans="2:11" ht="90" customHeight="1" x14ac:dyDescent="0.2">
      <c r="B24" s="28" t="s">
        <v>64</v>
      </c>
      <c r="C24" s="28" t="s">
        <v>65</v>
      </c>
      <c r="D24" s="58">
        <v>21139697</v>
      </c>
      <c r="E24" s="59" t="s">
        <v>66</v>
      </c>
      <c r="F24" s="60">
        <v>13059512.1</v>
      </c>
      <c r="G24" s="41"/>
      <c r="H24" s="41">
        <v>0</v>
      </c>
      <c r="I24" s="53"/>
      <c r="J24" s="41">
        <v>0</v>
      </c>
      <c r="K24" s="46">
        <f>D24+F24+J24</f>
        <v>34199209.100000001</v>
      </c>
    </row>
    <row r="25" spans="2:11" ht="90" customHeight="1" x14ac:dyDescent="0.2">
      <c r="B25" s="26" t="s">
        <v>67</v>
      </c>
      <c r="C25" s="26" t="s">
        <v>68</v>
      </c>
      <c r="D25" s="61">
        <v>8469623</v>
      </c>
      <c r="E25" s="26" t="s">
        <v>69</v>
      </c>
      <c r="F25" s="61">
        <v>8645619.3899999987</v>
      </c>
      <c r="G25" s="33"/>
      <c r="H25" s="61">
        <v>0</v>
      </c>
      <c r="I25" s="48"/>
      <c r="J25" s="61">
        <v>0</v>
      </c>
      <c r="K25" s="62">
        <f>D25+F25+H25+J25</f>
        <v>17115242.390000001</v>
      </c>
    </row>
    <row r="26" spans="2:11" ht="90" customHeight="1" x14ac:dyDescent="0.2">
      <c r="B26" s="63" t="s">
        <v>70</v>
      </c>
      <c r="C26" s="63" t="s">
        <v>71</v>
      </c>
      <c r="D26" s="64">
        <v>33241791.800000001</v>
      </c>
      <c r="E26" s="63" t="s">
        <v>57</v>
      </c>
      <c r="F26" s="64">
        <v>37552235</v>
      </c>
      <c r="G26" s="65"/>
      <c r="H26" s="64">
        <v>0</v>
      </c>
      <c r="I26" s="63" t="s">
        <v>72</v>
      </c>
      <c r="J26" s="64">
        <v>546680.56000000006</v>
      </c>
      <c r="K26" s="66">
        <f>+D26+F26+H26+J26</f>
        <v>71340707.359999999</v>
      </c>
    </row>
    <row r="27" spans="2:11" ht="90" customHeight="1" x14ac:dyDescent="0.2">
      <c r="B27" s="26" t="s">
        <v>73</v>
      </c>
      <c r="C27" s="26" t="s">
        <v>74</v>
      </c>
      <c r="D27" s="42">
        <v>8410011.1999999993</v>
      </c>
      <c r="E27" s="26" t="s">
        <v>75</v>
      </c>
      <c r="F27" s="42">
        <v>6736411.8300000001</v>
      </c>
      <c r="G27" s="42"/>
      <c r="H27" s="42">
        <v>0</v>
      </c>
      <c r="I27" s="26" t="s">
        <v>76</v>
      </c>
      <c r="J27" s="42">
        <v>414568.4</v>
      </c>
      <c r="K27" s="43">
        <f>+D27+F27+H27+J27</f>
        <v>15560991.43</v>
      </c>
    </row>
    <row r="28" spans="2:11" ht="90" customHeight="1" x14ac:dyDescent="0.2">
      <c r="B28" s="26" t="s">
        <v>77</v>
      </c>
      <c r="C28" s="26" t="s">
        <v>32</v>
      </c>
      <c r="D28" s="42">
        <v>2922189</v>
      </c>
      <c r="E28" s="26" t="s">
        <v>40</v>
      </c>
      <c r="F28" s="54">
        <v>2152700.6499999985</v>
      </c>
      <c r="G28" s="41"/>
      <c r="H28" s="54">
        <v>0</v>
      </c>
      <c r="I28" s="26" t="s">
        <v>78</v>
      </c>
      <c r="J28" s="67">
        <v>1166809.45</v>
      </c>
      <c r="K28" s="46">
        <f>+D28+F28+J28</f>
        <v>6241699.0999999987</v>
      </c>
    </row>
    <row r="29" spans="2:11" ht="90" customHeight="1" x14ac:dyDescent="0.2">
      <c r="B29" s="26" t="s">
        <v>79</v>
      </c>
      <c r="C29" s="26" t="s">
        <v>37</v>
      </c>
      <c r="D29" s="42">
        <v>10067238.6</v>
      </c>
      <c r="E29" s="26" t="s">
        <v>80</v>
      </c>
      <c r="F29" s="42">
        <v>11010838.050000001</v>
      </c>
      <c r="G29" s="41"/>
      <c r="H29" s="44">
        <v>0</v>
      </c>
      <c r="I29" s="26" t="s">
        <v>81</v>
      </c>
      <c r="J29" s="42">
        <v>1418993.26</v>
      </c>
      <c r="K29" s="46">
        <f>J29+F29+D29</f>
        <v>22497069.91</v>
      </c>
    </row>
    <row r="30" spans="2:11" ht="90" customHeight="1" x14ac:dyDescent="0.2">
      <c r="B30" s="26" t="s">
        <v>82</v>
      </c>
      <c r="C30" s="26" t="s">
        <v>83</v>
      </c>
      <c r="D30" s="42">
        <v>9250124.8000000007</v>
      </c>
      <c r="E30" s="28" t="s">
        <v>84</v>
      </c>
      <c r="F30" s="42">
        <v>8732702.5700000003</v>
      </c>
      <c r="G30" s="33"/>
      <c r="H30" s="42">
        <v>0</v>
      </c>
      <c r="I30" s="26" t="s">
        <v>85</v>
      </c>
      <c r="J30" s="42">
        <v>812409.220000003</v>
      </c>
      <c r="K30" s="43">
        <f>+D30+F30+J30</f>
        <v>18795236.590000004</v>
      </c>
    </row>
    <row r="31" spans="2:11" ht="90" customHeight="1" x14ac:dyDescent="0.2">
      <c r="B31" s="26" t="s">
        <v>86</v>
      </c>
      <c r="C31" s="26" t="s">
        <v>37</v>
      </c>
      <c r="D31" s="33">
        <v>13354461.4</v>
      </c>
      <c r="E31" s="26" t="s">
        <v>87</v>
      </c>
      <c r="F31" s="33">
        <v>12322339.070000002</v>
      </c>
      <c r="G31" s="33"/>
      <c r="H31" s="33">
        <v>0</v>
      </c>
      <c r="I31" s="26" t="s">
        <v>88</v>
      </c>
      <c r="J31" s="33">
        <v>1494668.5299999998</v>
      </c>
      <c r="K31" s="40">
        <f>D31+F31+H31+J31</f>
        <v>27171469.000000004</v>
      </c>
    </row>
    <row r="32" spans="2:11" ht="90" customHeight="1" x14ac:dyDescent="0.2">
      <c r="B32" s="26" t="s">
        <v>89</v>
      </c>
      <c r="C32" s="30" t="s">
        <v>90</v>
      </c>
      <c r="D32" s="33">
        <v>103745688.08</v>
      </c>
      <c r="E32" s="26" t="s">
        <v>91</v>
      </c>
      <c r="F32" s="33">
        <v>170324499.5</v>
      </c>
      <c r="G32" s="33"/>
      <c r="H32" s="33">
        <v>0</v>
      </c>
      <c r="I32" s="53" t="s">
        <v>92</v>
      </c>
      <c r="J32" s="33">
        <v>2551519.89</v>
      </c>
      <c r="K32" s="40">
        <f>D32+F32+H32+J32</f>
        <v>276621707.46999997</v>
      </c>
    </row>
    <row r="33" spans="2:11" ht="90" customHeight="1" x14ac:dyDescent="0.2">
      <c r="B33" s="30" t="s">
        <v>93</v>
      </c>
      <c r="C33" s="30" t="s">
        <v>90</v>
      </c>
      <c r="D33" s="33">
        <v>15891184</v>
      </c>
      <c r="E33" s="30" t="s">
        <v>80</v>
      </c>
      <c r="F33" s="33">
        <v>15984617.460000001</v>
      </c>
      <c r="G33" s="41"/>
      <c r="H33" s="33">
        <v>0</v>
      </c>
      <c r="I33" s="30" t="s">
        <v>94</v>
      </c>
      <c r="J33" s="27">
        <v>1127944.51</v>
      </c>
      <c r="K33" s="40">
        <f>D33+F33+H33+J33</f>
        <v>33003745.970000003</v>
      </c>
    </row>
    <row r="34" spans="2:11" ht="90" customHeight="1" x14ac:dyDescent="0.2">
      <c r="B34" s="26" t="s">
        <v>95</v>
      </c>
      <c r="C34" s="30" t="s">
        <v>90</v>
      </c>
      <c r="D34" s="58">
        <v>188492161</v>
      </c>
      <c r="E34" s="28" t="s">
        <v>35</v>
      </c>
      <c r="F34" s="27">
        <v>182181750.81</v>
      </c>
      <c r="G34" s="33"/>
      <c r="H34" s="33">
        <v>0</v>
      </c>
      <c r="I34" s="48"/>
      <c r="J34" s="33">
        <v>0</v>
      </c>
      <c r="K34" s="68">
        <f>D34+F34+H34+J34</f>
        <v>370673911.81</v>
      </c>
    </row>
    <row r="35" spans="2:11" ht="90" customHeight="1" x14ac:dyDescent="0.2">
      <c r="B35" s="30" t="s">
        <v>96</v>
      </c>
      <c r="C35" s="30" t="s">
        <v>97</v>
      </c>
      <c r="D35" s="33">
        <v>9824204.1999999993</v>
      </c>
      <c r="E35" s="69" t="s">
        <v>26</v>
      </c>
      <c r="F35" s="70">
        <v>10232285.49</v>
      </c>
      <c r="G35" s="70"/>
      <c r="H35" s="70">
        <v>0</v>
      </c>
      <c r="I35" s="69" t="s">
        <v>98</v>
      </c>
      <c r="J35" s="70">
        <v>173945</v>
      </c>
      <c r="K35" s="40">
        <f>D35+F35+H35+J35</f>
        <v>20230434.689999998</v>
      </c>
    </row>
    <row r="36" spans="2:11" ht="90" customHeight="1" x14ac:dyDescent="0.2">
      <c r="B36" s="30" t="s">
        <v>99</v>
      </c>
      <c r="C36" s="30" t="s">
        <v>54</v>
      </c>
      <c r="D36" s="44">
        <v>29798958.600000001</v>
      </c>
      <c r="E36" s="30" t="s">
        <v>26</v>
      </c>
      <c r="F36" s="44">
        <v>30537531.129999999</v>
      </c>
      <c r="G36" s="41"/>
      <c r="H36" s="41">
        <v>0</v>
      </c>
      <c r="I36" s="30"/>
      <c r="J36" s="41">
        <v>0</v>
      </c>
      <c r="K36" s="71">
        <f>+D36+F36+H36+J36</f>
        <v>60336489.730000004</v>
      </c>
    </row>
    <row r="37" spans="2:11" ht="90" customHeight="1" x14ac:dyDescent="0.2">
      <c r="B37" s="30" t="s">
        <v>100</v>
      </c>
      <c r="C37" s="30" t="s">
        <v>97</v>
      </c>
      <c r="D37" s="54">
        <v>45708706</v>
      </c>
      <c r="E37" s="72" t="s">
        <v>26</v>
      </c>
      <c r="F37" s="54">
        <v>49767128.119999997</v>
      </c>
      <c r="G37" s="67"/>
      <c r="H37" s="67">
        <v>0</v>
      </c>
      <c r="I37" s="72" t="s">
        <v>101</v>
      </c>
      <c r="J37" s="54">
        <v>43468646</v>
      </c>
      <c r="K37" s="73">
        <f>+D37+F37+J37</f>
        <v>138944480.12</v>
      </c>
    </row>
    <row r="38" spans="2:11" ht="90" customHeight="1" x14ac:dyDescent="0.2">
      <c r="B38" s="26" t="s">
        <v>102</v>
      </c>
      <c r="C38" s="26" t="s">
        <v>103</v>
      </c>
      <c r="D38" s="74">
        <v>6205337</v>
      </c>
      <c r="E38" s="75" t="s">
        <v>104</v>
      </c>
      <c r="F38" s="74">
        <v>10311739.560000001</v>
      </c>
      <c r="G38" s="33"/>
      <c r="H38" s="33">
        <v>0</v>
      </c>
      <c r="I38" s="76"/>
      <c r="J38" s="33">
        <v>0</v>
      </c>
      <c r="K38" s="39">
        <f>D38+F38+H38+J38</f>
        <v>16517076.560000001</v>
      </c>
    </row>
    <row r="39" spans="2:11" ht="90" customHeight="1" x14ac:dyDescent="0.2">
      <c r="B39" s="77" t="s">
        <v>105</v>
      </c>
      <c r="C39" s="77" t="s">
        <v>51</v>
      </c>
      <c r="D39" s="78">
        <f>22151326+40000</f>
        <v>22191326</v>
      </c>
      <c r="E39" s="77" t="s">
        <v>106</v>
      </c>
      <c r="F39" s="78">
        <v>37799437.369999997</v>
      </c>
      <c r="G39" s="78"/>
      <c r="H39" s="78">
        <v>0</v>
      </c>
      <c r="I39" s="79"/>
      <c r="J39" s="78">
        <v>0</v>
      </c>
      <c r="K39" s="80">
        <f>SUM(D39:J39)</f>
        <v>59990763.369999997</v>
      </c>
    </row>
    <row r="40" spans="2:11" ht="90" customHeight="1" x14ac:dyDescent="0.2">
      <c r="B40" s="81" t="s">
        <v>107</v>
      </c>
      <c r="C40" s="81" t="s">
        <v>32</v>
      </c>
      <c r="D40" s="23">
        <v>6640741</v>
      </c>
      <c r="E40" s="81" t="s">
        <v>80</v>
      </c>
      <c r="F40" s="23">
        <v>22381617.329999998</v>
      </c>
      <c r="G40" s="78"/>
      <c r="H40" s="33">
        <v>0</v>
      </c>
      <c r="I40" s="81" t="s">
        <v>108</v>
      </c>
      <c r="J40" s="23">
        <v>2968211</v>
      </c>
      <c r="K40" s="82">
        <f>+D40+F40+H40+J40</f>
        <v>31990569.329999998</v>
      </c>
    </row>
    <row r="41" spans="2:11" ht="90" customHeight="1" x14ac:dyDescent="0.2">
      <c r="B41" s="26" t="s">
        <v>109</v>
      </c>
      <c r="C41" s="26" t="s">
        <v>54</v>
      </c>
      <c r="D41" s="33">
        <v>8406274.1999999993</v>
      </c>
      <c r="E41" s="26" t="s">
        <v>69</v>
      </c>
      <c r="F41" s="33">
        <v>8055134.2599999998</v>
      </c>
      <c r="G41" s="33"/>
      <c r="H41" s="33">
        <v>0</v>
      </c>
      <c r="I41" s="26" t="s">
        <v>110</v>
      </c>
      <c r="J41" s="33">
        <v>181667.71</v>
      </c>
      <c r="K41" s="40">
        <f>SUM(D41+F41+J41)</f>
        <v>16643076.17</v>
      </c>
    </row>
    <row r="42" spans="2:11" ht="90" customHeight="1" x14ac:dyDescent="0.2">
      <c r="B42" s="63" t="s">
        <v>111</v>
      </c>
      <c r="C42" s="63" t="s">
        <v>112</v>
      </c>
      <c r="D42" s="23">
        <v>14106297</v>
      </c>
      <c r="E42" s="63" t="s">
        <v>26</v>
      </c>
      <c r="F42" s="23">
        <v>20415750</v>
      </c>
      <c r="G42" s="83"/>
      <c r="H42" s="83">
        <v>0</v>
      </c>
      <c r="I42" s="63" t="s">
        <v>113</v>
      </c>
      <c r="J42" s="84">
        <v>487007</v>
      </c>
      <c r="K42" s="85">
        <f>D42+F42+H42+J42</f>
        <v>35009054</v>
      </c>
    </row>
    <row r="43" spans="2:11" ht="90" customHeight="1" x14ac:dyDescent="0.2">
      <c r="B43" s="86" t="s">
        <v>114</v>
      </c>
      <c r="C43" s="86" t="s">
        <v>32</v>
      </c>
      <c r="D43" s="42">
        <v>3216532</v>
      </c>
      <c r="E43" s="86" t="s">
        <v>80</v>
      </c>
      <c r="F43" s="42">
        <v>3927728.18</v>
      </c>
      <c r="G43" s="41"/>
      <c r="H43" s="42">
        <v>0</v>
      </c>
      <c r="I43" s="86" t="s">
        <v>115</v>
      </c>
      <c r="J43" s="42">
        <v>2188851.13</v>
      </c>
      <c r="K43" s="43">
        <f>+D43+F43+H43+J43</f>
        <v>9333111.3099999987</v>
      </c>
    </row>
    <row r="44" spans="2:11" ht="90" customHeight="1" x14ac:dyDescent="0.2">
      <c r="B44" s="53" t="s">
        <v>116</v>
      </c>
      <c r="C44" s="53" t="s">
        <v>117</v>
      </c>
      <c r="D44" s="44">
        <v>17698295.600000001</v>
      </c>
      <c r="E44" s="86" t="s">
        <v>80</v>
      </c>
      <c r="F44" s="44">
        <v>17264683.010000002</v>
      </c>
      <c r="G44" s="41"/>
      <c r="H44" s="41">
        <v>0</v>
      </c>
      <c r="I44" s="87"/>
      <c r="J44" s="44">
        <v>0</v>
      </c>
      <c r="K44" s="46">
        <f>+D44+F44+J44</f>
        <v>34962978.609999999</v>
      </c>
    </row>
    <row r="45" spans="2:11" ht="90" customHeight="1" x14ac:dyDescent="0.2">
      <c r="B45" s="26" t="s">
        <v>118</v>
      </c>
      <c r="C45" s="26" t="s">
        <v>119</v>
      </c>
      <c r="D45" s="33">
        <v>1387571</v>
      </c>
      <c r="E45" s="26" t="s">
        <v>120</v>
      </c>
      <c r="F45" s="33">
        <v>757069</v>
      </c>
      <c r="G45" s="88"/>
      <c r="H45" s="41">
        <v>0</v>
      </c>
      <c r="I45" s="89"/>
      <c r="J45" s="41">
        <v>0</v>
      </c>
      <c r="K45" s="46">
        <f>D45+F45+H45+J45</f>
        <v>2144640</v>
      </c>
    </row>
    <row r="46" spans="2:11" ht="90" customHeight="1" x14ac:dyDescent="0.2">
      <c r="B46" s="26" t="s">
        <v>121</v>
      </c>
      <c r="C46" s="26" t="s">
        <v>122</v>
      </c>
      <c r="D46" s="41">
        <v>18801880</v>
      </c>
      <c r="E46" s="53" t="s">
        <v>120</v>
      </c>
      <c r="F46" s="41">
        <v>17481880</v>
      </c>
      <c r="G46" s="33"/>
      <c r="H46" s="41">
        <v>0</v>
      </c>
      <c r="I46" s="90"/>
      <c r="J46" s="41">
        <v>0</v>
      </c>
      <c r="K46" s="46">
        <f t="shared" ref="K46:K49" si="0">D46+F46+H46+J46</f>
        <v>36283760</v>
      </c>
    </row>
    <row r="47" spans="2:11" ht="90" customHeight="1" x14ac:dyDescent="0.2">
      <c r="B47" s="26" t="s">
        <v>123</v>
      </c>
      <c r="C47" s="26" t="s">
        <v>122</v>
      </c>
      <c r="D47" s="33">
        <v>1123973.5900000001</v>
      </c>
      <c r="E47" s="53" t="s">
        <v>120</v>
      </c>
      <c r="F47" s="33">
        <v>1123973.5900000001</v>
      </c>
      <c r="G47" s="33"/>
      <c r="H47" s="41">
        <v>0</v>
      </c>
      <c r="I47" s="90"/>
      <c r="J47" s="41">
        <v>0</v>
      </c>
      <c r="K47" s="46">
        <f t="shared" si="0"/>
        <v>2247947.1800000002</v>
      </c>
    </row>
    <row r="48" spans="2:11" ht="90" customHeight="1" x14ac:dyDescent="0.2">
      <c r="B48" s="26" t="s">
        <v>124</v>
      </c>
      <c r="C48" s="26" t="s">
        <v>122</v>
      </c>
      <c r="D48" s="41">
        <v>14738000</v>
      </c>
      <c r="E48" s="53" t="s">
        <v>120</v>
      </c>
      <c r="F48" s="41">
        <v>15328000</v>
      </c>
      <c r="G48" s="33"/>
      <c r="H48" s="41">
        <v>0</v>
      </c>
      <c r="I48" s="90"/>
      <c r="J48" s="41">
        <v>0</v>
      </c>
      <c r="K48" s="46">
        <f t="shared" si="0"/>
        <v>30066000</v>
      </c>
    </row>
    <row r="49" spans="2:11" ht="90" customHeight="1" x14ac:dyDescent="0.2">
      <c r="B49" s="26" t="s">
        <v>125</v>
      </c>
      <c r="C49" s="26" t="s">
        <v>122</v>
      </c>
      <c r="D49" s="33">
        <v>1192775.95</v>
      </c>
      <c r="E49" s="53" t="s">
        <v>120</v>
      </c>
      <c r="F49" s="41">
        <v>323193.99</v>
      </c>
      <c r="G49" s="33"/>
      <c r="H49" s="41">
        <v>0</v>
      </c>
      <c r="I49" s="90"/>
      <c r="J49" s="41">
        <v>0</v>
      </c>
      <c r="K49" s="46">
        <f t="shared" si="0"/>
        <v>1515969.94</v>
      </c>
    </row>
    <row r="50" spans="2:11" ht="90" customHeight="1" x14ac:dyDescent="0.2">
      <c r="B50" s="26" t="s">
        <v>126</v>
      </c>
      <c r="C50" s="91" t="s">
        <v>127</v>
      </c>
      <c r="D50" s="58">
        <v>1608672.29</v>
      </c>
      <c r="E50" s="26" t="s">
        <v>128</v>
      </c>
      <c r="F50" s="41">
        <v>1742292.8</v>
      </c>
      <c r="G50" s="41"/>
      <c r="H50" s="41">
        <v>0</v>
      </c>
      <c r="I50" s="92"/>
      <c r="J50" s="41">
        <v>0</v>
      </c>
      <c r="K50" s="46">
        <v>3350965.09</v>
      </c>
    </row>
    <row r="51" spans="2:11" ht="90" customHeight="1" x14ac:dyDescent="0.2">
      <c r="B51" s="93" t="s">
        <v>129</v>
      </c>
      <c r="C51" s="93" t="s">
        <v>130</v>
      </c>
      <c r="D51" s="41">
        <v>1799049</v>
      </c>
      <c r="E51" s="93" t="s">
        <v>131</v>
      </c>
      <c r="F51" s="41">
        <v>771021.07</v>
      </c>
      <c r="G51" s="94"/>
      <c r="H51" s="41">
        <v>0</v>
      </c>
      <c r="I51" s="53"/>
      <c r="J51" s="41">
        <v>0</v>
      </c>
      <c r="K51" s="46">
        <f>D51+F51</f>
        <v>2570070.0699999998</v>
      </c>
    </row>
    <row r="52" spans="2:11" ht="90" customHeight="1" x14ac:dyDescent="0.2">
      <c r="B52" s="95" t="s">
        <v>132</v>
      </c>
      <c r="C52" s="95" t="s">
        <v>133</v>
      </c>
      <c r="D52" s="41">
        <v>15000000</v>
      </c>
      <c r="E52" s="93" t="s">
        <v>131</v>
      </c>
      <c r="F52" s="41">
        <v>1500000</v>
      </c>
      <c r="G52" s="94"/>
      <c r="H52" s="41">
        <v>0</v>
      </c>
      <c r="I52" s="53"/>
      <c r="J52" s="41">
        <v>0</v>
      </c>
      <c r="K52" s="46">
        <f>D52+F52</f>
        <v>16500000</v>
      </c>
    </row>
    <row r="53" spans="2:11" ht="90" customHeight="1" x14ac:dyDescent="0.2">
      <c r="B53" s="26" t="s">
        <v>134</v>
      </c>
      <c r="C53" s="26" t="s">
        <v>135</v>
      </c>
      <c r="D53" s="33">
        <v>285552556.39999998</v>
      </c>
      <c r="E53" s="26" t="s">
        <v>136</v>
      </c>
      <c r="F53" s="33">
        <v>212858947.28</v>
      </c>
      <c r="G53" s="33"/>
      <c r="H53" s="33">
        <v>0</v>
      </c>
      <c r="I53" s="48"/>
      <c r="J53" s="33">
        <v>0</v>
      </c>
      <c r="K53" s="96">
        <v>498411503.68000001</v>
      </c>
    </row>
    <row r="54" spans="2:11" ht="90" customHeight="1" x14ac:dyDescent="0.2">
      <c r="B54" s="26" t="s">
        <v>137</v>
      </c>
      <c r="C54" s="75" t="s">
        <v>138</v>
      </c>
      <c r="D54" s="97">
        <v>44224612</v>
      </c>
      <c r="E54" s="26" t="s">
        <v>139</v>
      </c>
      <c r="F54" s="97">
        <v>16669540</v>
      </c>
      <c r="G54" s="61"/>
      <c r="H54" s="97">
        <v>0</v>
      </c>
      <c r="I54" s="98"/>
      <c r="J54" s="97">
        <v>0</v>
      </c>
      <c r="K54" s="99">
        <f>+D54+F54+H54+J54</f>
        <v>60894152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rintOptions horizontalCentered="1"/>
  <pageMargins left="0.39370078740157483" right="0.39370078740157483" top="0.78740157480314965" bottom="0.39370078740157483" header="0.31496062992125984" footer="0.31496062992125984"/>
  <pageSetup scale="67" fitToHeight="0" orientation="landscape" horizontalDpi="300" verticalDpi="300" r:id="rId1"/>
  <ignoredErrors>
    <ignoredError sqref="K19 K29 K14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4T2023</vt:lpstr>
      <vt:lpstr>'RECURSOS CONCURRENTES 4T2023'!Títulos_a_imprimir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2024-01-31T23:32:53Z</cp:lastPrinted>
  <dcterms:created xsi:type="dcterms:W3CDTF">2019-07-29T16:37:16Z</dcterms:created>
  <dcterms:modified xsi:type="dcterms:W3CDTF">2024-01-31T23:32:57Z</dcterms:modified>
</cp:coreProperties>
</file>