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135" tabRatio="755"/>
  </bookViews>
  <sheets>
    <sheet name="3er. trim 2020" sheetId="13" r:id="rId1"/>
  </sheets>
  <calcPr calcId="152511"/>
</workbook>
</file>

<file path=xl/calcChain.xml><?xml version="1.0" encoding="utf-8"?>
<calcChain xmlns="http://schemas.openxmlformats.org/spreadsheetml/2006/main">
  <c r="G71" i="13" l="1"/>
  <c r="F71" i="13"/>
  <c r="F64" i="13"/>
  <c r="F66" i="13" s="1"/>
  <c r="F60" i="13"/>
  <c r="F53" i="13"/>
  <c r="F46" i="13"/>
  <c r="L37" i="13"/>
  <c r="L36" i="13"/>
  <c r="L35" i="13"/>
  <c r="L34" i="13"/>
  <c r="L33" i="13"/>
  <c r="L32" i="13"/>
  <c r="L31" i="13"/>
  <c r="L30" i="13"/>
  <c r="L27" i="13"/>
  <c r="L26" i="13"/>
  <c r="L25" i="13"/>
  <c r="L24" i="13"/>
  <c r="L23" i="13"/>
  <c r="L22" i="13"/>
  <c r="L21" i="13"/>
  <c r="L17" i="13"/>
  <c r="J16" i="13"/>
  <c r="L15" i="13"/>
  <c r="L11" i="13"/>
  <c r="L10" i="13"/>
  <c r="G64" i="13" l="1"/>
  <c r="G66" i="13" s="1"/>
</calcChain>
</file>

<file path=xl/sharedStrings.xml><?xml version="1.0" encoding="utf-8"?>
<sst xmlns="http://schemas.openxmlformats.org/spreadsheetml/2006/main" count="242" uniqueCount="78">
  <si>
    <t>ESTADO DE MÉXICO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</si>
  <si>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</si>
  <si>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</si>
  <si>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</si>
  <si>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</si>
  <si>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</si>
  <si>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</si>
  <si>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</si>
  <si>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Importe Garantizado</t>
  </si>
  <si>
    <t>%Respecto</t>
  </si>
  <si>
    <t>al Total</t>
  </si>
  <si>
    <t>Crédito Simple</t>
  </si>
  <si>
    <t>20 años</t>
  </si>
  <si>
    <t>FAFEF</t>
  </si>
  <si>
    <t>TIIE + 0.37</t>
  </si>
  <si>
    <t>19 años</t>
  </si>
  <si>
    <t xml:space="preserve"> Fija 8.00</t>
  </si>
  <si>
    <t>Importe</t>
  </si>
  <si>
    <t>Deuda Pública Bruta Total descontando la Amortización 1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</si>
  <si>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</si>
  <si>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</si>
  <si>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</si>
  <si>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</si>
  <si>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</si>
  <si>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</si>
  <si>
    <t>Fondo con que se Paga</t>
  </si>
  <si>
    <t>Fondo que garantiza</t>
  </si>
  <si>
    <t xml:space="preserve">(-)   Amortización  1   </t>
  </si>
  <si>
    <t xml:space="preserve">Importe Pagado  1 </t>
  </si>
  <si>
    <t>(+)  Contratacion   1</t>
  </si>
  <si>
    <t>TIIE +4</t>
  </si>
  <si>
    <t>FRAPIMEX</t>
  </si>
  <si>
    <t>CONSTRUCCIONES Y SEÑALAMIENTO</t>
  </si>
  <si>
    <t>( Cifras Preliminares)</t>
  </si>
  <si>
    <t>PARTC.</t>
  </si>
  <si>
    <t xml:space="preserve">PARTIC.  </t>
  </si>
  <si>
    <t>Obras que producen Beneficio a la Población</t>
  </si>
  <si>
    <t>(-)   Valor Nominal del Bono Cupon Cero</t>
  </si>
  <si>
    <t>(Miles de Pesos)</t>
  </si>
  <si>
    <t>21 años</t>
  </si>
  <si>
    <t>TIIE + 0.45pp</t>
  </si>
  <si>
    <t>BANCOMER 004</t>
  </si>
  <si>
    <t>BANCOMER 005</t>
  </si>
  <si>
    <t>BANCOMER 008</t>
  </si>
  <si>
    <t>TIIE + 0.35pp</t>
  </si>
  <si>
    <t>TIIE + 0.38pp</t>
  </si>
  <si>
    <t>SANTANDER 006</t>
  </si>
  <si>
    <t>TIIE + 1.70pp</t>
  </si>
  <si>
    <t>SANTANDER 016 - 025</t>
  </si>
  <si>
    <t>BANORTE  003</t>
  </si>
  <si>
    <t>18 años</t>
  </si>
  <si>
    <t>BANORTE  015</t>
  </si>
  <si>
    <t>TIIE + 0.40.pp</t>
  </si>
  <si>
    <t>BANOBRAS 001</t>
  </si>
  <si>
    <t>TIIE + 0.47.pp</t>
  </si>
  <si>
    <t>BANOBRAS 002</t>
  </si>
  <si>
    <t>BANOBRAS (PROFISE)  010</t>
  </si>
  <si>
    <t xml:space="preserve"> Fija 7.98</t>
  </si>
  <si>
    <t xml:space="preserve"> Fija 7.99</t>
  </si>
  <si>
    <t>Fija 7.93</t>
  </si>
  <si>
    <t>Fija 7.94</t>
  </si>
  <si>
    <t>Fija 7.52</t>
  </si>
  <si>
    <t>Fija 7.57</t>
  </si>
  <si>
    <t>Fija 8.51</t>
  </si>
  <si>
    <t>TIIE + 0.36pp</t>
  </si>
  <si>
    <t>BANOBRAS (FONREC)  014</t>
  </si>
  <si>
    <t>26 MESES</t>
  </si>
  <si>
    <t xml:space="preserve">BANCOMER </t>
  </si>
  <si>
    <t>1 año</t>
  </si>
  <si>
    <t>Importe Total Saldo al 31 de Diciembre de 2019</t>
  </si>
  <si>
    <t>SCOTIABANK</t>
  </si>
  <si>
    <t>Deuda Pública Bruta Total al 31 de Diciembre de 2019</t>
  </si>
  <si>
    <t>SANTANDER 39</t>
  </si>
  <si>
    <t>(+)  Contratacion   2</t>
  </si>
  <si>
    <t xml:space="preserve">(-)   Amortización  2   </t>
  </si>
  <si>
    <t>(+)  Contratacion   3</t>
  </si>
  <si>
    <t xml:space="preserve">(-)   Amortización  3   </t>
  </si>
  <si>
    <t>Del 01 de Julio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</si>
</sst>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000"/>
    <numFmt numFmtId="165" formatCode="0.000"/>
    <numFmt numFmtId="166" formatCode="0.0"/>
    <numFmt numFmtId="167" formatCode="#,###.0,"/>
    <numFmt numFmtId="168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vertAlign val="superscript"/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167" fontId="5" fillId="0" borderId="1" xfId="0" applyNumberFormat="1" applyFont="1" applyBorder="1"/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7" fontId="2" fillId="0" borderId="0" xfId="0" applyNumberFormat="1" applyFont="1"/>
    <xf numFmtId="165" fontId="2" fillId="0" borderId="0" xfId="0" applyNumberFormat="1" applyFont="1"/>
    <xf numFmtId="4" fontId="2" fillId="0" borderId="0" xfId="0" applyNumberFormat="1" applyFont="1"/>
    <xf numFmtId="0" fontId="5" fillId="0" borderId="1" xfId="0" applyFont="1" applyBorder="1" applyAlignment="1">
      <alignment horizontal="justify" vertical="center" wrapText="1"/>
    </xf>
    <xf numFmtId="164" fontId="2" fillId="0" borderId="0" xfId="0" applyNumberFormat="1" applyFont="1"/>
    <xf numFmtId="168" fontId="5" fillId="0" borderId="1" xfId="0" applyNumberFormat="1" applyFont="1" applyBorder="1"/>
    <xf numFmtId="0" fontId="8" fillId="0" borderId="0" xfId="0" applyFont="1"/>
    <xf numFmtId="4" fontId="7" fillId="0" borderId="0" xfId="0" applyNumberFormat="1" applyFont="1"/>
    <xf numFmtId="0" fontId="7" fillId="0" borderId="0" xfId="0" applyFont="1"/>
    <xf numFmtId="4" fontId="9" fillId="0" borderId="0" xfId="0" applyNumberFormat="1" applyFont="1"/>
    <xf numFmtId="0" fontId="9" fillId="0" borderId="0" xfId="0" applyFont="1"/>
    <xf numFmtId="4" fontId="9" fillId="0" borderId="0" xfId="0" applyNumberFormat="1" applyFont="1" applyAlignment="1"/>
    <xf numFmtId="0" fontId="7" fillId="0" borderId="10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2" fillId="0" borderId="14" xfId="0" applyFont="1" applyBorder="1"/>
    <xf numFmtId="0" fontId="7" fillId="0" borderId="1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14" xfId="0" applyFont="1" applyBorder="1" applyAlignment="1"/>
    <xf numFmtId="4" fontId="5" fillId="0" borderId="11" xfId="0" applyNumberFormat="1" applyFont="1" applyBorder="1"/>
    <xf numFmtId="168" fontId="6" fillId="0" borderId="1" xfId="0" applyNumberFormat="1" applyFont="1" applyBorder="1"/>
    <xf numFmtId="4" fontId="5" fillId="0" borderId="0" xfId="0" applyNumberFormat="1" applyFont="1"/>
    <xf numFmtId="4" fontId="2" fillId="0" borderId="0" xfId="0" applyNumberFormat="1" applyFont="1" applyAlignment="1"/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/>
    <xf numFmtId="4" fontId="5" fillId="0" borderId="0" xfId="0" applyNumberFormat="1" applyFont="1" applyBorder="1"/>
    <xf numFmtId="4" fontId="6" fillId="0" borderId="0" xfId="0" applyNumberFormat="1" applyFont="1" applyBorder="1"/>
    <xf numFmtId="168" fontId="5" fillId="0" borderId="0" xfId="0" applyNumberFormat="1" applyFont="1"/>
    <xf numFmtId="4" fontId="5" fillId="0" borderId="0" xfId="0" applyNumberFormat="1" applyFont="1" applyAlignment="1"/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/>
    <xf numFmtId="168" fontId="6" fillId="0" borderId="0" xfId="0" applyNumberFormat="1" applyFont="1" applyBorder="1"/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4" xfId="0" applyFont="1" applyBorder="1" applyAlignment="1">
      <alignment vertical="top"/>
    </xf>
    <xf numFmtId="0" fontId="5" fillId="0" borderId="11" xfId="0" applyFont="1" applyBorder="1" applyAlignment="1"/>
    <xf numFmtId="0" fontId="7" fillId="0" borderId="0" xfId="0" applyFont="1" applyBorder="1" applyAlignment="1">
      <alignment horizontal="left" vertical="top" wrapText="1"/>
    </xf>
    <xf numFmtId="0" fontId="5" fillId="0" borderId="11" xfId="0" applyFont="1" applyBorder="1"/>
    <xf numFmtId="0" fontId="5" fillId="0" borderId="14" xfId="0" applyFont="1" applyBorder="1" applyAlignment="1">
      <alignment vertical="top" wrapText="1"/>
    </xf>
    <xf numFmtId="168" fontId="5" fillId="0" borderId="1" xfId="1" applyNumberFormat="1" applyFont="1" applyBorder="1"/>
    <xf numFmtId="168" fontId="5" fillId="0" borderId="14" xfId="0" applyNumberFormat="1" applyFont="1" applyBorder="1"/>
    <xf numFmtId="168" fontId="5" fillId="0" borderId="1" xfId="0" applyNumberFormat="1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/>
    </xf>
    <xf numFmtId="168" fontId="5" fillId="0" borderId="1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99"/>
  <sheetViews>
    <sheetView tabSelected="1" workbookViewId="0">
      <selection activeCell="D16" sqref="D16"/>
    </sheetView>
  </sheetViews>
  <sheetFormatPr baseColWidth="10" defaultRowHeight="14.25" x14ac:dyDescent="0.2"/>
  <cols>
    <col min="1" max="1" width="1.140625" style="1" customWidth="1"/>
    <col min="2" max="2" width="15.28515625" style="1" customWidth="1"/>
    <col min="3" max="3" width="9.7109375" style="1" customWidth="1"/>
    <col min="4" max="4" width="10.28515625" style="1" customWidth="1"/>
    <col min="5" max="5" width="36.42578125" style="1" customWidth="1"/>
    <col min="6" max="6" width="24.42578125" style="1" customWidth="1"/>
    <col min="7" max="7" width="18.28515625" style="1" customWidth="1"/>
    <col min="8" max="8" width="10.85546875" style="1" customWidth="1"/>
    <col min="9" max="9" width="9.5703125" style="1" customWidth="1"/>
    <col min="10" max="10" width="16.7109375" style="2" customWidth="1"/>
    <col min="11" max="11" width="10.5703125" style="2" customWidth="1"/>
    <col min="12" max="12" width="9.85546875" style="1" customWidth="1"/>
    <col min="13" max="13" width="4" style="1" customWidth="1"/>
    <col min="14" max="14" width="18.140625" style="1" customWidth="1"/>
    <col min="15" max="15" width="11.5703125" style="1" bestFit="1" customWidth="1"/>
    <col min="16" max="16384" width="11.42578125" style="1"/>
  </cols>
  <sheetData>
    <row r="1" spans="2:15" ht="9" customHeight="1" x14ac:dyDescent="0.2"/>
    <row r="2" spans="2:15" ht="15.75" x14ac:dyDescent="0.2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5" x14ac:dyDescent="0.2"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5" x14ac:dyDescent="0.2">
      <c r="B4" s="6" t="s">
        <v>77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5" ht="12" customHeight="1" x14ac:dyDescent="0.2">
      <c r="B5" s="9" t="s">
        <v>38</v>
      </c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2:15" ht="15.75" customHeight="1" x14ac:dyDescent="0.2">
      <c r="B6" s="12" t="s">
        <v>33</v>
      </c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2:15" x14ac:dyDescent="0.2">
      <c r="B7" s="15" t="s">
        <v>2</v>
      </c>
      <c r="C7" s="16" t="s">
        <v>3</v>
      </c>
      <c r="D7" s="16" t="s">
        <v>4</v>
      </c>
      <c r="E7" s="15" t="s">
        <v>5</v>
      </c>
      <c r="F7" s="16" t="s">
        <v>6</v>
      </c>
      <c r="G7" s="16" t="s">
        <v>69</v>
      </c>
      <c r="H7" s="17"/>
      <c r="I7" s="17"/>
      <c r="J7" s="18" t="s">
        <v>7</v>
      </c>
      <c r="K7" s="19"/>
      <c r="L7" s="20"/>
    </row>
    <row r="8" spans="2:15" ht="24" x14ac:dyDescent="0.2">
      <c r="B8" s="21"/>
      <c r="C8" s="16"/>
      <c r="D8" s="16"/>
      <c r="E8" s="21"/>
      <c r="F8" s="16"/>
      <c r="G8" s="16"/>
      <c r="H8" s="22" t="s">
        <v>26</v>
      </c>
      <c r="I8" s="23" t="s">
        <v>8</v>
      </c>
      <c r="J8" s="24" t="s">
        <v>28</v>
      </c>
      <c r="K8" s="25" t="s">
        <v>25</v>
      </c>
      <c r="L8" s="26" t="s">
        <v>9</v>
      </c>
    </row>
    <row r="9" spans="2:15" x14ac:dyDescent="0.2">
      <c r="B9" s="27"/>
      <c r="C9" s="16"/>
      <c r="D9" s="16"/>
      <c r="E9" s="27"/>
      <c r="F9" s="16"/>
      <c r="G9" s="16"/>
      <c r="H9" s="22"/>
      <c r="I9" s="23"/>
      <c r="J9" s="28"/>
      <c r="K9" s="29"/>
      <c r="L9" s="30" t="s">
        <v>10</v>
      </c>
    </row>
    <row r="10" spans="2:15" ht="19.5" customHeight="1" x14ac:dyDescent="0.2">
      <c r="B10" s="31" t="s">
        <v>11</v>
      </c>
      <c r="C10" s="31" t="s">
        <v>39</v>
      </c>
      <c r="D10" s="32" t="s">
        <v>40</v>
      </c>
      <c r="E10" s="31" t="s">
        <v>36</v>
      </c>
      <c r="F10" s="33" t="s">
        <v>41</v>
      </c>
      <c r="G10" s="34">
        <v>798527200</v>
      </c>
      <c r="H10" s="35" t="s">
        <v>34</v>
      </c>
      <c r="I10" s="36">
        <v>1</v>
      </c>
      <c r="J10" s="34">
        <v>442400</v>
      </c>
      <c r="K10" s="35" t="s">
        <v>34</v>
      </c>
      <c r="L10" s="37">
        <f>J10/G10</f>
        <v>5.540199507292926E-4</v>
      </c>
      <c r="N10" s="38"/>
      <c r="O10" s="39"/>
    </row>
    <row r="11" spans="2:15" ht="19.5" customHeight="1" x14ac:dyDescent="0.2">
      <c r="B11" s="31" t="s">
        <v>11</v>
      </c>
      <c r="C11" s="31" t="s">
        <v>39</v>
      </c>
      <c r="D11" s="32" t="s">
        <v>44</v>
      </c>
      <c r="E11" s="31" t="s">
        <v>36</v>
      </c>
      <c r="F11" s="33" t="s">
        <v>42</v>
      </c>
      <c r="G11" s="34">
        <v>8484351500</v>
      </c>
      <c r="H11" s="35" t="s">
        <v>34</v>
      </c>
      <c r="I11" s="36">
        <v>1</v>
      </c>
      <c r="J11" s="34">
        <v>4700500</v>
      </c>
      <c r="K11" s="35" t="s">
        <v>34</v>
      </c>
      <c r="L11" s="37">
        <f t="shared" ref="L11:L37" si="0">J11/G11*100</f>
        <v>5.5401995072929262E-2</v>
      </c>
      <c r="N11" s="40"/>
      <c r="O11" s="39"/>
    </row>
    <row r="12" spans="2:15" ht="19.5" customHeight="1" x14ac:dyDescent="0.2">
      <c r="B12" s="31" t="s">
        <v>11</v>
      </c>
      <c r="C12" s="31" t="s">
        <v>12</v>
      </c>
      <c r="D12" s="32" t="s">
        <v>45</v>
      </c>
      <c r="E12" s="31" t="s">
        <v>36</v>
      </c>
      <c r="F12" s="33" t="s">
        <v>43</v>
      </c>
      <c r="G12" s="34">
        <v>832986442.97000003</v>
      </c>
      <c r="H12" s="35" t="s">
        <v>34</v>
      </c>
      <c r="I12" s="36">
        <v>1</v>
      </c>
      <c r="J12" s="34">
        <v>3728435.59</v>
      </c>
      <c r="K12" s="35" t="s">
        <v>34</v>
      </c>
      <c r="L12" s="37">
        <v>0</v>
      </c>
      <c r="N12" s="40"/>
      <c r="O12" s="39"/>
    </row>
    <row r="13" spans="2:15" ht="19.5" customHeight="1" x14ac:dyDescent="0.2">
      <c r="B13" s="31" t="s">
        <v>11</v>
      </c>
      <c r="C13" s="32" t="s">
        <v>68</v>
      </c>
      <c r="D13" s="32" t="s">
        <v>44</v>
      </c>
      <c r="E13" s="31" t="s">
        <v>36</v>
      </c>
      <c r="F13" s="33" t="s">
        <v>67</v>
      </c>
      <c r="G13" s="34">
        <v>750000000</v>
      </c>
      <c r="H13" s="35" t="s">
        <v>34</v>
      </c>
      <c r="I13" s="36">
        <v>1</v>
      </c>
      <c r="J13" s="34"/>
      <c r="K13" s="35" t="s">
        <v>34</v>
      </c>
      <c r="L13" s="37">
        <v>0</v>
      </c>
      <c r="N13" s="40"/>
      <c r="O13" s="39"/>
    </row>
    <row r="14" spans="2:15" ht="19.5" customHeight="1" x14ac:dyDescent="0.2">
      <c r="B14" s="31" t="s">
        <v>11</v>
      </c>
      <c r="C14" s="31" t="s">
        <v>12</v>
      </c>
      <c r="D14" s="32" t="s">
        <v>44</v>
      </c>
      <c r="E14" s="31" t="s">
        <v>36</v>
      </c>
      <c r="F14" s="33" t="s">
        <v>46</v>
      </c>
      <c r="G14" s="34">
        <v>2974125000</v>
      </c>
      <c r="H14" s="35" t="s">
        <v>34</v>
      </c>
      <c r="I14" s="36">
        <v>1</v>
      </c>
      <c r="J14" s="34">
        <v>7146000</v>
      </c>
      <c r="K14" s="35" t="s">
        <v>34</v>
      </c>
      <c r="L14" s="37">
        <v>0</v>
      </c>
      <c r="N14" s="40"/>
      <c r="O14" s="39"/>
    </row>
    <row r="15" spans="2:15" ht="19.5" customHeight="1" x14ac:dyDescent="0.2">
      <c r="B15" s="31" t="s">
        <v>11</v>
      </c>
      <c r="C15" s="31" t="s">
        <v>15</v>
      </c>
      <c r="D15" s="32" t="s">
        <v>47</v>
      </c>
      <c r="E15" s="31" t="s">
        <v>36</v>
      </c>
      <c r="F15" s="33" t="s">
        <v>48</v>
      </c>
      <c r="G15" s="34">
        <v>499939594.89999998</v>
      </c>
      <c r="H15" s="35" t="s">
        <v>34</v>
      </c>
      <c r="I15" s="36">
        <v>1</v>
      </c>
      <c r="J15" s="34">
        <v>25782697.800000001</v>
      </c>
      <c r="K15" s="35" t="s">
        <v>34</v>
      </c>
      <c r="L15" s="37">
        <f t="shared" si="0"/>
        <v>5.1571625978448781</v>
      </c>
      <c r="N15" s="40"/>
      <c r="O15" s="39"/>
    </row>
    <row r="16" spans="2:15" ht="19.5" customHeight="1" x14ac:dyDescent="0.2">
      <c r="B16" s="31" t="s">
        <v>11</v>
      </c>
      <c r="C16" s="31" t="s">
        <v>12</v>
      </c>
      <c r="D16" s="32" t="s">
        <v>44</v>
      </c>
      <c r="E16" s="31" t="s">
        <v>36</v>
      </c>
      <c r="F16" s="33" t="s">
        <v>72</v>
      </c>
      <c r="G16" s="34">
        <v>0</v>
      </c>
      <c r="H16" s="35" t="s">
        <v>34</v>
      </c>
      <c r="I16" s="36">
        <v>1</v>
      </c>
      <c r="J16" s="34">
        <f>251842.5+164319.68+159644.61+32039.97+7511.43</f>
        <v>615358.19000000006</v>
      </c>
      <c r="K16" s="35" t="s">
        <v>34</v>
      </c>
      <c r="L16" s="37">
        <v>0</v>
      </c>
      <c r="N16" s="40"/>
      <c r="O16" s="39"/>
    </row>
    <row r="17" spans="2:16" ht="19.5" customHeight="1" x14ac:dyDescent="0.2">
      <c r="B17" s="31" t="s">
        <v>11</v>
      </c>
      <c r="C17" s="31" t="s">
        <v>12</v>
      </c>
      <c r="D17" s="32" t="s">
        <v>14</v>
      </c>
      <c r="E17" s="31" t="s">
        <v>36</v>
      </c>
      <c r="F17" s="33" t="s">
        <v>49</v>
      </c>
      <c r="G17" s="34">
        <v>13284425000</v>
      </c>
      <c r="H17" s="35" t="s">
        <v>34</v>
      </c>
      <c r="I17" s="36">
        <v>1</v>
      </c>
      <c r="J17" s="34">
        <v>31918800</v>
      </c>
      <c r="K17" s="35" t="s">
        <v>34</v>
      </c>
      <c r="L17" s="37">
        <f t="shared" si="0"/>
        <v>0.2402723490102131</v>
      </c>
      <c r="N17" s="40"/>
      <c r="O17" s="39"/>
    </row>
    <row r="18" spans="2:16" ht="19.5" customHeight="1" x14ac:dyDescent="0.2">
      <c r="B18" s="31" t="s">
        <v>11</v>
      </c>
      <c r="C18" s="31" t="s">
        <v>50</v>
      </c>
      <c r="D18" s="32" t="s">
        <v>47</v>
      </c>
      <c r="E18" s="31" t="s">
        <v>36</v>
      </c>
      <c r="F18" s="33" t="s">
        <v>51</v>
      </c>
      <c r="G18" s="34">
        <v>227255962.91</v>
      </c>
      <c r="H18" s="35" t="s">
        <v>34</v>
      </c>
      <c r="I18" s="36">
        <v>1</v>
      </c>
      <c r="J18" s="34">
        <v>11719504.83</v>
      </c>
      <c r="K18" s="35" t="s">
        <v>34</v>
      </c>
      <c r="L18" s="37">
        <v>0</v>
      </c>
      <c r="N18" s="40"/>
      <c r="O18" s="39"/>
    </row>
    <row r="19" spans="2:16" ht="19.5" customHeight="1" x14ac:dyDescent="0.2">
      <c r="B19" s="31" t="s">
        <v>11</v>
      </c>
      <c r="C19" s="31" t="s">
        <v>68</v>
      </c>
      <c r="D19" s="32" t="s">
        <v>47</v>
      </c>
      <c r="E19" s="31" t="s">
        <v>36</v>
      </c>
      <c r="F19" s="33" t="s">
        <v>70</v>
      </c>
      <c r="G19" s="34">
        <v>750000000</v>
      </c>
      <c r="H19" s="35" t="s">
        <v>34</v>
      </c>
      <c r="I19" s="36">
        <v>1</v>
      </c>
      <c r="J19" s="34"/>
      <c r="K19" s="35" t="s">
        <v>34</v>
      </c>
      <c r="L19" s="37">
        <v>0</v>
      </c>
      <c r="N19" s="40"/>
      <c r="O19" s="39"/>
    </row>
    <row r="20" spans="2:16" ht="19.5" customHeight="1" x14ac:dyDescent="0.2">
      <c r="B20" s="31" t="s">
        <v>11</v>
      </c>
      <c r="C20" s="31" t="s">
        <v>39</v>
      </c>
      <c r="D20" s="32" t="s">
        <v>52</v>
      </c>
      <c r="E20" s="31" t="s">
        <v>36</v>
      </c>
      <c r="F20" s="33" t="s">
        <v>53</v>
      </c>
      <c r="G20" s="34">
        <v>4990018348.3000002</v>
      </c>
      <c r="H20" s="35" t="s">
        <v>34</v>
      </c>
      <c r="I20" s="36">
        <v>1</v>
      </c>
      <c r="J20" s="34">
        <v>2764569.72</v>
      </c>
      <c r="K20" s="35" t="s">
        <v>34</v>
      </c>
      <c r="L20" s="37">
        <v>0</v>
      </c>
      <c r="N20" s="40"/>
      <c r="O20" s="39"/>
    </row>
    <row r="21" spans="2:16" ht="19.5" customHeight="1" x14ac:dyDescent="0.2">
      <c r="B21" s="31" t="s">
        <v>11</v>
      </c>
      <c r="C21" s="31" t="s">
        <v>39</v>
      </c>
      <c r="D21" s="32" t="s">
        <v>54</v>
      </c>
      <c r="E21" s="31" t="s">
        <v>36</v>
      </c>
      <c r="F21" s="33" t="s">
        <v>55</v>
      </c>
      <c r="G21" s="34">
        <v>4990795000</v>
      </c>
      <c r="H21" s="35" t="s">
        <v>34</v>
      </c>
      <c r="I21" s="36">
        <v>1</v>
      </c>
      <c r="J21" s="34">
        <v>2765000</v>
      </c>
      <c r="K21" s="35" t="s">
        <v>34</v>
      </c>
      <c r="L21" s="37">
        <f t="shared" si="0"/>
        <v>5.5401995072929262E-2</v>
      </c>
      <c r="N21" s="40"/>
      <c r="O21" s="39"/>
    </row>
    <row r="22" spans="2:16" ht="19.5" customHeight="1" x14ac:dyDescent="0.2">
      <c r="B22" s="31" t="s">
        <v>11</v>
      </c>
      <c r="C22" s="31" t="s">
        <v>12</v>
      </c>
      <c r="D22" s="31" t="s">
        <v>16</v>
      </c>
      <c r="E22" s="31" t="s">
        <v>36</v>
      </c>
      <c r="F22" s="41" t="s">
        <v>56</v>
      </c>
      <c r="G22" s="34">
        <v>852000000</v>
      </c>
      <c r="H22" s="35" t="s">
        <v>13</v>
      </c>
      <c r="I22" s="36">
        <v>1</v>
      </c>
      <c r="J22" s="34">
        <v>0</v>
      </c>
      <c r="K22" s="35" t="s">
        <v>13</v>
      </c>
      <c r="L22" s="37">
        <f t="shared" si="0"/>
        <v>0</v>
      </c>
      <c r="N22" s="40"/>
      <c r="P22" s="42"/>
    </row>
    <row r="23" spans="2:16" ht="19.5" customHeight="1" x14ac:dyDescent="0.2">
      <c r="B23" s="31" t="s">
        <v>11</v>
      </c>
      <c r="C23" s="31" t="s">
        <v>12</v>
      </c>
      <c r="D23" s="31" t="s">
        <v>57</v>
      </c>
      <c r="E23" s="31" t="s">
        <v>36</v>
      </c>
      <c r="F23" s="41" t="s">
        <v>56</v>
      </c>
      <c r="G23" s="34">
        <v>277213109</v>
      </c>
      <c r="H23" s="35" t="s">
        <v>13</v>
      </c>
      <c r="I23" s="36">
        <v>1</v>
      </c>
      <c r="J23" s="34">
        <v>0</v>
      </c>
      <c r="K23" s="35" t="s">
        <v>13</v>
      </c>
      <c r="L23" s="37">
        <f t="shared" si="0"/>
        <v>0</v>
      </c>
      <c r="N23" s="40"/>
      <c r="P23" s="42"/>
    </row>
    <row r="24" spans="2:16" ht="19.5" customHeight="1" x14ac:dyDescent="0.2">
      <c r="B24" s="31" t="s">
        <v>11</v>
      </c>
      <c r="C24" s="31" t="s">
        <v>12</v>
      </c>
      <c r="D24" s="31" t="s">
        <v>58</v>
      </c>
      <c r="E24" s="31" t="s">
        <v>36</v>
      </c>
      <c r="F24" s="41" t="s">
        <v>56</v>
      </c>
      <c r="G24" s="34">
        <v>397136520</v>
      </c>
      <c r="H24" s="35" t="s">
        <v>13</v>
      </c>
      <c r="I24" s="36">
        <v>1</v>
      </c>
      <c r="J24" s="34">
        <v>0</v>
      </c>
      <c r="K24" s="35" t="s">
        <v>13</v>
      </c>
      <c r="L24" s="37">
        <f t="shared" si="0"/>
        <v>0</v>
      </c>
      <c r="N24" s="40"/>
      <c r="P24" s="42"/>
    </row>
    <row r="25" spans="2:16" ht="19.5" customHeight="1" x14ac:dyDescent="0.2">
      <c r="B25" s="31" t="s">
        <v>11</v>
      </c>
      <c r="C25" s="31" t="s">
        <v>12</v>
      </c>
      <c r="D25" s="31" t="s">
        <v>16</v>
      </c>
      <c r="E25" s="31" t="s">
        <v>36</v>
      </c>
      <c r="F25" s="41" t="s">
        <v>56</v>
      </c>
      <c r="G25" s="34">
        <v>242448088.38</v>
      </c>
      <c r="H25" s="35" t="s">
        <v>13</v>
      </c>
      <c r="I25" s="36">
        <v>1</v>
      </c>
      <c r="J25" s="34">
        <v>0</v>
      </c>
      <c r="K25" s="35" t="s">
        <v>13</v>
      </c>
      <c r="L25" s="37">
        <f t="shared" si="0"/>
        <v>0</v>
      </c>
      <c r="N25" s="40"/>
      <c r="P25" s="42"/>
    </row>
    <row r="26" spans="2:16" ht="19.5" customHeight="1" x14ac:dyDescent="0.2">
      <c r="B26" s="31" t="s">
        <v>11</v>
      </c>
      <c r="C26" s="31" t="s">
        <v>12</v>
      </c>
      <c r="D26" s="31" t="s">
        <v>59</v>
      </c>
      <c r="E26" s="31" t="s">
        <v>36</v>
      </c>
      <c r="F26" s="41" t="s">
        <v>56</v>
      </c>
      <c r="G26" s="34">
        <v>263441789</v>
      </c>
      <c r="H26" s="35" t="s">
        <v>13</v>
      </c>
      <c r="I26" s="36">
        <v>1</v>
      </c>
      <c r="J26" s="34">
        <v>0</v>
      </c>
      <c r="K26" s="35" t="s">
        <v>13</v>
      </c>
      <c r="L26" s="37">
        <f t="shared" si="0"/>
        <v>0</v>
      </c>
      <c r="N26" s="40"/>
      <c r="P26" s="42"/>
    </row>
    <row r="27" spans="2:16" ht="19.5" customHeight="1" x14ac:dyDescent="0.2">
      <c r="B27" s="31" t="s">
        <v>11</v>
      </c>
      <c r="C27" s="31" t="s">
        <v>12</v>
      </c>
      <c r="D27" s="31" t="s">
        <v>60</v>
      </c>
      <c r="E27" s="31" t="s">
        <v>36</v>
      </c>
      <c r="F27" s="41" t="s">
        <v>56</v>
      </c>
      <c r="G27" s="34">
        <v>270505081</v>
      </c>
      <c r="H27" s="35" t="s">
        <v>13</v>
      </c>
      <c r="I27" s="36">
        <v>1</v>
      </c>
      <c r="J27" s="34">
        <v>0</v>
      </c>
      <c r="K27" s="35" t="s">
        <v>13</v>
      </c>
      <c r="L27" s="37">
        <f t="shared" si="0"/>
        <v>0</v>
      </c>
      <c r="N27" s="40"/>
      <c r="P27" s="42"/>
    </row>
    <row r="28" spans="2:16" ht="19.5" customHeight="1" x14ac:dyDescent="0.2">
      <c r="B28" s="31" t="s">
        <v>11</v>
      </c>
      <c r="C28" s="31" t="s">
        <v>12</v>
      </c>
      <c r="D28" s="31" t="s">
        <v>61</v>
      </c>
      <c r="E28" s="31" t="s">
        <v>36</v>
      </c>
      <c r="F28" s="41" t="s">
        <v>56</v>
      </c>
      <c r="G28" s="34">
        <v>256720080</v>
      </c>
      <c r="H28" s="35" t="s">
        <v>13</v>
      </c>
      <c r="I28" s="36">
        <v>1</v>
      </c>
      <c r="J28" s="34">
        <v>0</v>
      </c>
      <c r="K28" s="35" t="s">
        <v>13</v>
      </c>
      <c r="L28" s="37">
        <v>0</v>
      </c>
      <c r="N28" s="40"/>
      <c r="P28" s="42"/>
    </row>
    <row r="29" spans="2:16" ht="19.5" customHeight="1" x14ac:dyDescent="0.2">
      <c r="B29" s="31" t="s">
        <v>11</v>
      </c>
      <c r="C29" s="31" t="s">
        <v>12</v>
      </c>
      <c r="D29" s="31" t="s">
        <v>62</v>
      </c>
      <c r="E29" s="31" t="s">
        <v>36</v>
      </c>
      <c r="F29" s="41" t="s">
        <v>56</v>
      </c>
      <c r="G29" s="34">
        <v>54354275</v>
      </c>
      <c r="H29" s="35" t="s">
        <v>13</v>
      </c>
      <c r="I29" s="36">
        <v>1</v>
      </c>
      <c r="J29" s="34">
        <v>0</v>
      </c>
      <c r="K29" s="35" t="s">
        <v>13</v>
      </c>
      <c r="L29" s="37">
        <v>0</v>
      </c>
      <c r="N29" s="40"/>
      <c r="P29" s="42"/>
    </row>
    <row r="30" spans="2:16" ht="19.5" customHeight="1" x14ac:dyDescent="0.2">
      <c r="B30" s="31" t="s">
        <v>11</v>
      </c>
      <c r="C30" s="31" t="s">
        <v>50</v>
      </c>
      <c r="D30" s="31" t="s">
        <v>63</v>
      </c>
      <c r="E30" s="31" t="s">
        <v>36</v>
      </c>
      <c r="F30" s="41" t="s">
        <v>56</v>
      </c>
      <c r="G30" s="34">
        <v>256215634</v>
      </c>
      <c r="H30" s="35" t="s">
        <v>13</v>
      </c>
      <c r="I30" s="36">
        <v>1</v>
      </c>
      <c r="J30" s="34">
        <v>0</v>
      </c>
      <c r="K30" s="35" t="s">
        <v>13</v>
      </c>
      <c r="L30" s="37">
        <f t="shared" si="0"/>
        <v>0</v>
      </c>
      <c r="N30" s="40"/>
      <c r="P30" s="42"/>
    </row>
    <row r="31" spans="2:16" ht="19.5" customHeight="1" x14ac:dyDescent="0.2">
      <c r="B31" s="31" t="s">
        <v>11</v>
      </c>
      <c r="C31" s="31" t="s">
        <v>12</v>
      </c>
      <c r="D31" s="32" t="s">
        <v>64</v>
      </c>
      <c r="E31" s="31" t="s">
        <v>36</v>
      </c>
      <c r="F31" s="41" t="s">
        <v>65</v>
      </c>
      <c r="G31" s="34">
        <v>102930000</v>
      </c>
      <c r="H31" s="35" t="s">
        <v>13</v>
      </c>
      <c r="I31" s="36">
        <v>1</v>
      </c>
      <c r="J31" s="34">
        <v>0</v>
      </c>
      <c r="K31" s="35" t="s">
        <v>13</v>
      </c>
      <c r="L31" s="37">
        <f t="shared" si="0"/>
        <v>0</v>
      </c>
      <c r="N31" s="40"/>
      <c r="P31" s="42"/>
    </row>
    <row r="32" spans="2:16" ht="19.5" customHeight="1" x14ac:dyDescent="0.2">
      <c r="B32" s="31" t="s">
        <v>11</v>
      </c>
      <c r="C32" s="31" t="s">
        <v>12</v>
      </c>
      <c r="D32" s="32" t="s">
        <v>64</v>
      </c>
      <c r="E32" s="31" t="s">
        <v>36</v>
      </c>
      <c r="F32" s="41" t="s">
        <v>65</v>
      </c>
      <c r="G32" s="34">
        <v>89288021</v>
      </c>
      <c r="H32" s="35" t="s">
        <v>13</v>
      </c>
      <c r="I32" s="36">
        <v>1</v>
      </c>
      <c r="J32" s="34">
        <v>0</v>
      </c>
      <c r="K32" s="35" t="s">
        <v>13</v>
      </c>
      <c r="L32" s="37">
        <f t="shared" si="0"/>
        <v>0</v>
      </c>
      <c r="N32" s="40"/>
      <c r="P32" s="42"/>
    </row>
    <row r="33" spans="2:16" ht="19.5" customHeight="1" x14ac:dyDescent="0.2">
      <c r="B33" s="31" t="s">
        <v>11</v>
      </c>
      <c r="C33" s="31" t="s">
        <v>12</v>
      </c>
      <c r="D33" s="32" t="s">
        <v>64</v>
      </c>
      <c r="E33" s="31" t="s">
        <v>36</v>
      </c>
      <c r="F33" s="41" t="s">
        <v>65</v>
      </c>
      <c r="G33" s="34">
        <v>128931124</v>
      </c>
      <c r="H33" s="35" t="s">
        <v>13</v>
      </c>
      <c r="I33" s="36">
        <v>1</v>
      </c>
      <c r="J33" s="34">
        <v>0</v>
      </c>
      <c r="K33" s="35" t="s">
        <v>13</v>
      </c>
      <c r="L33" s="37">
        <f t="shared" si="0"/>
        <v>0</v>
      </c>
      <c r="N33" s="40"/>
      <c r="P33" s="42"/>
    </row>
    <row r="34" spans="2:16" ht="19.5" customHeight="1" x14ac:dyDescent="0.2">
      <c r="B34" s="31" t="s">
        <v>11</v>
      </c>
      <c r="C34" s="31" t="s">
        <v>12</v>
      </c>
      <c r="D34" s="32" t="s">
        <v>64</v>
      </c>
      <c r="E34" s="31" t="s">
        <v>36</v>
      </c>
      <c r="F34" s="41" t="s">
        <v>65</v>
      </c>
      <c r="G34" s="34">
        <v>80208000</v>
      </c>
      <c r="H34" s="35" t="s">
        <v>13</v>
      </c>
      <c r="I34" s="36">
        <v>1</v>
      </c>
      <c r="J34" s="34">
        <v>0</v>
      </c>
      <c r="K34" s="35" t="s">
        <v>13</v>
      </c>
      <c r="L34" s="37">
        <f t="shared" si="0"/>
        <v>0</v>
      </c>
      <c r="N34" s="40"/>
      <c r="P34" s="42"/>
    </row>
    <row r="35" spans="2:16" ht="19.5" customHeight="1" x14ac:dyDescent="0.2">
      <c r="B35" s="31" t="s">
        <v>11</v>
      </c>
      <c r="C35" s="31" t="s">
        <v>12</v>
      </c>
      <c r="D35" s="32" t="s">
        <v>64</v>
      </c>
      <c r="E35" s="31" t="s">
        <v>36</v>
      </c>
      <c r="F35" s="41" t="s">
        <v>65</v>
      </c>
      <c r="G35" s="34">
        <v>23295162</v>
      </c>
      <c r="H35" s="35" t="s">
        <v>13</v>
      </c>
      <c r="I35" s="36">
        <v>1</v>
      </c>
      <c r="J35" s="34">
        <v>0</v>
      </c>
      <c r="K35" s="35" t="s">
        <v>13</v>
      </c>
      <c r="L35" s="37">
        <f t="shared" si="0"/>
        <v>0</v>
      </c>
      <c r="N35" s="40"/>
      <c r="P35" s="42"/>
    </row>
    <row r="36" spans="2:16" ht="19.5" customHeight="1" x14ac:dyDescent="0.2">
      <c r="B36" s="31" t="s">
        <v>11</v>
      </c>
      <c r="C36" s="31" t="s">
        <v>66</v>
      </c>
      <c r="D36" s="31" t="s">
        <v>30</v>
      </c>
      <c r="E36" s="31" t="s">
        <v>36</v>
      </c>
      <c r="F36" s="41" t="s">
        <v>31</v>
      </c>
      <c r="G36" s="34">
        <v>2187075.64</v>
      </c>
      <c r="H36" s="35" t="s">
        <v>35</v>
      </c>
      <c r="I36" s="36">
        <v>1</v>
      </c>
      <c r="J36" s="34">
        <v>0</v>
      </c>
      <c r="K36" s="35" t="s">
        <v>34</v>
      </c>
      <c r="L36" s="37">
        <f t="shared" si="0"/>
        <v>0</v>
      </c>
      <c r="N36" s="40"/>
      <c r="P36" s="42"/>
    </row>
    <row r="37" spans="2:16" ht="19.5" customHeight="1" x14ac:dyDescent="0.2">
      <c r="B37" s="31" t="s">
        <v>11</v>
      </c>
      <c r="C37" s="31" t="s">
        <v>66</v>
      </c>
      <c r="D37" s="31" t="s">
        <v>30</v>
      </c>
      <c r="E37" s="31" t="s">
        <v>36</v>
      </c>
      <c r="F37" s="41" t="s">
        <v>32</v>
      </c>
      <c r="G37" s="34">
        <v>1187695.58</v>
      </c>
      <c r="H37" s="35" t="s">
        <v>35</v>
      </c>
      <c r="I37" s="36">
        <v>1</v>
      </c>
      <c r="J37" s="34">
        <v>0</v>
      </c>
      <c r="K37" s="35" t="s">
        <v>34</v>
      </c>
      <c r="L37" s="37">
        <f t="shared" si="0"/>
        <v>0</v>
      </c>
      <c r="N37" s="40"/>
      <c r="P37" s="42"/>
    </row>
    <row r="38" spans="2:16" ht="25.5" customHeight="1" x14ac:dyDescent="0.2">
      <c r="B38" s="31"/>
      <c r="C38" s="31"/>
      <c r="D38" s="31"/>
      <c r="E38" s="31"/>
      <c r="F38" s="41"/>
      <c r="G38" s="34"/>
      <c r="H38" s="35"/>
      <c r="I38" s="36"/>
      <c r="J38" s="43"/>
      <c r="K38" s="35"/>
      <c r="L38" s="37"/>
      <c r="N38" s="40"/>
      <c r="P38" s="42"/>
    </row>
    <row r="39" spans="2:16" ht="20.25" customHeight="1" x14ac:dyDescent="0.2">
      <c r="B39" s="44"/>
      <c r="G39" s="45"/>
      <c r="J39" s="45"/>
      <c r="N39" s="42"/>
    </row>
    <row r="40" spans="2:16" ht="13.5" customHeight="1" x14ac:dyDescent="0.2">
      <c r="B40" s="46"/>
      <c r="G40" s="47"/>
      <c r="H40" s="48"/>
      <c r="I40" s="48"/>
      <c r="J40" s="45"/>
      <c r="K40" s="49"/>
      <c r="N40" s="42"/>
    </row>
    <row r="41" spans="2:16" x14ac:dyDescent="0.2">
      <c r="B41" s="50"/>
      <c r="C41" s="51"/>
      <c r="D41" s="52"/>
      <c r="E41" s="53"/>
      <c r="F41" s="54" t="s">
        <v>17</v>
      </c>
      <c r="G41" s="40"/>
      <c r="J41" s="45"/>
      <c r="N41" s="42"/>
    </row>
    <row r="42" spans="2:16" ht="17.25" customHeight="1" x14ac:dyDescent="0.2">
      <c r="B42" s="55" t="s">
        <v>71</v>
      </c>
      <c r="C42" s="56"/>
      <c r="D42" s="57"/>
      <c r="E42" s="58"/>
      <c r="F42" s="59">
        <v>41880485.700000003</v>
      </c>
      <c r="G42" s="60"/>
      <c r="I42" s="40"/>
      <c r="J42" s="45"/>
      <c r="K42" s="61"/>
    </row>
    <row r="43" spans="2:16" ht="15.75" customHeight="1" x14ac:dyDescent="0.2">
      <c r="B43" s="55" t="s">
        <v>29</v>
      </c>
      <c r="C43" s="56"/>
      <c r="D43" s="57"/>
      <c r="E43" s="58"/>
      <c r="F43" s="43">
        <v>1771947.8</v>
      </c>
      <c r="G43" s="60"/>
      <c r="J43" s="45"/>
      <c r="K43" s="61"/>
    </row>
    <row r="44" spans="2:16" x14ac:dyDescent="0.2">
      <c r="B44" s="55" t="s">
        <v>27</v>
      </c>
      <c r="C44" s="62"/>
      <c r="D44" s="63"/>
      <c r="E44" s="58"/>
      <c r="F44" s="43">
        <v>1583153.8</v>
      </c>
      <c r="G44" s="60"/>
      <c r="J44" s="45"/>
    </row>
    <row r="45" spans="2:16" x14ac:dyDescent="0.2">
      <c r="B45" s="55" t="s">
        <v>37</v>
      </c>
      <c r="C45" s="62"/>
      <c r="D45" s="63"/>
      <c r="E45" s="58"/>
      <c r="F45" s="43">
        <v>1336649.8999999999</v>
      </c>
      <c r="G45" s="60"/>
      <c r="J45" s="45"/>
    </row>
    <row r="46" spans="2:16" x14ac:dyDescent="0.2">
      <c r="B46" s="55" t="s">
        <v>18</v>
      </c>
      <c r="C46" s="62"/>
      <c r="D46" s="63"/>
      <c r="E46" s="58"/>
      <c r="F46" s="59">
        <f>F42+F43-F44-F45</f>
        <v>40732629.800000004</v>
      </c>
      <c r="G46" s="60"/>
      <c r="J46" s="45"/>
    </row>
    <row r="47" spans="2:16" ht="13.5" customHeight="1" x14ac:dyDescent="0.2">
      <c r="B47" s="64"/>
      <c r="C47" s="65"/>
      <c r="D47" s="66"/>
      <c r="E47" s="67"/>
      <c r="F47" s="68"/>
      <c r="G47" s="69"/>
      <c r="J47" s="70"/>
      <c r="K47" s="61"/>
    </row>
    <row r="48" spans="2:16" ht="14.25" customHeight="1" x14ac:dyDescent="0.2">
      <c r="B48" s="50"/>
      <c r="C48" s="51"/>
      <c r="D48" s="52"/>
      <c r="E48" s="53"/>
      <c r="F48" s="54" t="s">
        <v>17</v>
      </c>
      <c r="G48" s="69"/>
      <c r="J48" s="70"/>
      <c r="K48" s="61"/>
    </row>
    <row r="49" spans="2:11" ht="14.25" customHeight="1" x14ac:dyDescent="0.2">
      <c r="B49" s="55" t="s">
        <v>71</v>
      </c>
      <c r="C49" s="56"/>
      <c r="D49" s="57"/>
      <c r="E49" s="58"/>
      <c r="F49" s="59">
        <v>40732629.799999997</v>
      </c>
      <c r="G49" s="69"/>
      <c r="J49" s="70"/>
      <c r="K49" s="61"/>
    </row>
    <row r="50" spans="2:11" ht="14.25" customHeight="1" x14ac:dyDescent="0.2">
      <c r="B50" s="55" t="s">
        <v>73</v>
      </c>
      <c r="C50" s="56"/>
      <c r="D50" s="57"/>
      <c r="E50" s="58"/>
      <c r="F50" s="43">
        <v>350867.3</v>
      </c>
      <c r="G50" s="69"/>
      <c r="J50" s="70"/>
      <c r="K50" s="61"/>
    </row>
    <row r="51" spans="2:11" ht="14.25" customHeight="1" x14ac:dyDescent="0.2">
      <c r="B51" s="55" t="s">
        <v>74</v>
      </c>
      <c r="C51" s="62"/>
      <c r="D51" s="63"/>
      <c r="E51" s="58"/>
      <c r="F51" s="43">
        <v>87881.600000000006</v>
      </c>
      <c r="G51" s="69"/>
      <c r="J51" s="70"/>
      <c r="K51" s="61"/>
    </row>
    <row r="52" spans="2:11" ht="14.25" customHeight="1" x14ac:dyDescent="0.2">
      <c r="B52" s="55" t="s">
        <v>37</v>
      </c>
      <c r="C52" s="62"/>
      <c r="D52" s="63"/>
      <c r="E52" s="58"/>
      <c r="F52" s="43">
        <v>25301.7</v>
      </c>
      <c r="G52" s="69"/>
      <c r="J52" s="70"/>
      <c r="K52" s="61"/>
    </row>
    <row r="53" spans="2:11" ht="14.25" customHeight="1" x14ac:dyDescent="0.2">
      <c r="B53" s="55" t="s">
        <v>18</v>
      </c>
      <c r="C53" s="62"/>
      <c r="D53" s="63"/>
      <c r="E53" s="58"/>
      <c r="F53" s="59">
        <f>F49+F50-F51-F52</f>
        <v>40970313.79999999</v>
      </c>
      <c r="G53" s="69"/>
      <c r="J53" s="70"/>
      <c r="K53" s="61"/>
    </row>
    <row r="54" spans="2:11" ht="14.25" customHeight="1" x14ac:dyDescent="0.2">
      <c r="B54" s="64"/>
      <c r="C54" s="71"/>
      <c r="D54" s="72"/>
      <c r="E54" s="67"/>
      <c r="F54" s="73"/>
      <c r="G54" s="69"/>
      <c r="J54" s="70"/>
      <c r="K54" s="61"/>
    </row>
    <row r="55" spans="2:11" ht="14.25" customHeight="1" x14ac:dyDescent="0.2">
      <c r="B55" s="50"/>
      <c r="C55" s="51"/>
      <c r="D55" s="52"/>
      <c r="E55" s="53"/>
      <c r="F55" s="54" t="s">
        <v>17</v>
      </c>
      <c r="G55" s="69"/>
      <c r="J55" s="70"/>
      <c r="K55" s="61"/>
    </row>
    <row r="56" spans="2:11" ht="14.25" customHeight="1" x14ac:dyDescent="0.2">
      <c r="B56" s="55" t="s">
        <v>71</v>
      </c>
      <c r="C56" s="56"/>
      <c r="D56" s="57"/>
      <c r="E56" s="58"/>
      <c r="F56" s="59">
        <v>40970313.799999997</v>
      </c>
      <c r="G56" s="69"/>
      <c r="J56" s="70"/>
      <c r="K56" s="61"/>
    </row>
    <row r="57" spans="2:11" ht="14.25" customHeight="1" x14ac:dyDescent="0.2">
      <c r="B57" s="55" t="s">
        <v>75</v>
      </c>
      <c r="C57" s="56"/>
      <c r="D57" s="57"/>
      <c r="E57" s="58"/>
      <c r="F57" s="43">
        <v>373337.7</v>
      </c>
      <c r="G57" s="69"/>
      <c r="J57" s="70"/>
      <c r="K57" s="61"/>
    </row>
    <row r="58" spans="2:11" ht="14.25" customHeight="1" x14ac:dyDescent="0.2">
      <c r="B58" s="55" t="s">
        <v>76</v>
      </c>
      <c r="C58" s="62"/>
      <c r="D58" s="63"/>
      <c r="E58" s="58"/>
      <c r="F58" s="43">
        <v>91583.3</v>
      </c>
      <c r="G58" s="69"/>
      <c r="J58" s="70"/>
      <c r="K58" s="61"/>
    </row>
    <row r="59" spans="2:11" ht="14.25" customHeight="1" x14ac:dyDescent="0.2">
      <c r="B59" s="55" t="s">
        <v>37</v>
      </c>
      <c r="C59" s="62"/>
      <c r="D59" s="63"/>
      <c r="E59" s="58"/>
      <c r="F59" s="43">
        <v>26067.7</v>
      </c>
      <c r="G59" s="69"/>
      <c r="J59" s="70"/>
      <c r="K59" s="61"/>
    </row>
    <row r="60" spans="2:11" ht="14.25" customHeight="1" x14ac:dyDescent="0.2">
      <c r="B60" s="55" t="s">
        <v>18</v>
      </c>
      <c r="C60" s="62"/>
      <c r="D60" s="63"/>
      <c r="E60" s="58"/>
      <c r="F60" s="59">
        <f>F56+F57-F58-F59</f>
        <v>41226000.5</v>
      </c>
      <c r="G60" s="69"/>
      <c r="J60" s="70"/>
      <c r="K60" s="61"/>
    </row>
    <row r="61" spans="2:11" ht="14.25" customHeight="1" x14ac:dyDescent="0.2">
      <c r="B61" s="64"/>
      <c r="C61" s="71"/>
      <c r="D61" s="72"/>
      <c r="E61" s="67"/>
      <c r="F61" s="73"/>
      <c r="G61" s="69"/>
      <c r="J61" s="70"/>
      <c r="K61" s="61"/>
    </row>
    <row r="62" spans="2:11" ht="13.5" customHeight="1" x14ac:dyDescent="0.2">
      <c r="B62" s="64"/>
      <c r="C62" s="65"/>
      <c r="D62" s="66"/>
      <c r="E62" s="67"/>
      <c r="F62" s="68"/>
      <c r="G62" s="69"/>
      <c r="J62" s="70"/>
      <c r="K62" s="61"/>
    </row>
    <row r="63" spans="2:11" ht="23.25" customHeight="1" x14ac:dyDescent="0.2">
      <c r="B63" s="74"/>
      <c r="C63" s="62"/>
      <c r="D63" s="62"/>
      <c r="E63" s="75"/>
      <c r="F63" s="32" t="s">
        <v>19</v>
      </c>
      <c r="G63" s="76" t="s">
        <v>20</v>
      </c>
      <c r="K63" s="1"/>
    </row>
    <row r="64" spans="2:11" x14ac:dyDescent="0.2">
      <c r="B64" s="55"/>
      <c r="C64" s="77"/>
      <c r="D64" s="77"/>
      <c r="E64" s="78" t="s">
        <v>21</v>
      </c>
      <c r="F64" s="43">
        <f>1620804574000/1000</f>
        <v>1620804574</v>
      </c>
      <c r="G64" s="43">
        <f>F64/4</f>
        <v>405201143.5</v>
      </c>
      <c r="H64" s="79"/>
      <c r="K64" s="1"/>
    </row>
    <row r="65" spans="2:11" x14ac:dyDescent="0.2">
      <c r="B65" s="55" t="s">
        <v>22</v>
      </c>
      <c r="C65" s="62"/>
      <c r="D65" s="62"/>
      <c r="E65" s="80"/>
      <c r="F65" s="43">
        <v>41880485.700000003</v>
      </c>
      <c r="G65" s="43">
        <v>41226000.5</v>
      </c>
      <c r="H65" s="79"/>
      <c r="K65" s="1"/>
    </row>
    <row r="66" spans="2:11" x14ac:dyDescent="0.2">
      <c r="B66" s="55" t="s">
        <v>23</v>
      </c>
      <c r="C66" s="81"/>
      <c r="D66" s="62"/>
      <c r="E66" s="80"/>
      <c r="F66" s="82">
        <f>F65/F64*100</f>
        <v>2.5839318553157047</v>
      </c>
      <c r="G66" s="82">
        <f>G65/G64*100</f>
        <v>10.174206356848545</v>
      </c>
      <c r="K66" s="1"/>
    </row>
    <row r="67" spans="2:11" ht="11.25" customHeight="1" x14ac:dyDescent="0.2">
      <c r="B67" s="77"/>
      <c r="C67" s="63"/>
      <c r="D67" s="63"/>
      <c r="E67" s="63"/>
      <c r="F67" s="83"/>
      <c r="G67" s="83"/>
      <c r="K67" s="1"/>
    </row>
    <row r="68" spans="2:11" ht="22.5" x14ac:dyDescent="0.2">
      <c r="B68" s="55"/>
      <c r="C68" s="62"/>
      <c r="D68" s="62"/>
      <c r="E68" s="80"/>
      <c r="F68" s="84" t="s">
        <v>19</v>
      </c>
      <c r="G68" s="85" t="s">
        <v>20</v>
      </c>
      <c r="K68" s="1"/>
    </row>
    <row r="69" spans="2:11" x14ac:dyDescent="0.2">
      <c r="B69" s="55"/>
      <c r="C69" s="81"/>
      <c r="D69" s="81"/>
      <c r="E69" s="80" t="s">
        <v>24</v>
      </c>
      <c r="F69" s="43">
        <v>146101113.69999999</v>
      </c>
      <c r="G69" s="86">
        <v>30815781.399999999</v>
      </c>
      <c r="K69" s="1"/>
    </row>
    <row r="70" spans="2:11" x14ac:dyDescent="0.2">
      <c r="B70" s="55" t="s">
        <v>22</v>
      </c>
      <c r="C70" s="62"/>
      <c r="D70" s="62"/>
      <c r="E70" s="80"/>
      <c r="F70" s="43">
        <v>41880485.700000003</v>
      </c>
      <c r="G70" s="43">
        <v>41226000.5</v>
      </c>
      <c r="J70" s="1"/>
      <c r="K70" s="1"/>
    </row>
    <row r="71" spans="2:11" x14ac:dyDescent="0.2">
      <c r="B71" s="55" t="s">
        <v>23</v>
      </c>
      <c r="C71" s="81"/>
      <c r="D71" s="62"/>
      <c r="E71" s="80"/>
      <c r="F71" s="82">
        <f>F70/F69*100</f>
        <v>28.665411672354697</v>
      </c>
      <c r="G71" s="82">
        <f>G70/G69*100</f>
        <v>133.78210328296268</v>
      </c>
      <c r="J71" s="1"/>
      <c r="K71" s="1"/>
    </row>
    <row r="72" spans="2:11" x14ac:dyDescent="0.2">
      <c r="B72" s="46"/>
      <c r="J72" s="1"/>
      <c r="K72" s="1"/>
    </row>
    <row r="73" spans="2:11" x14ac:dyDescent="0.2">
      <c r="B73" s="46"/>
      <c r="J73" s="1"/>
      <c r="K73" s="1"/>
    </row>
    <row r="74" spans="2:11" x14ac:dyDescent="0.2">
      <c r="B74" s="46"/>
    </row>
    <row r="75" spans="2:11" x14ac:dyDescent="0.2">
      <c r="F75" s="45"/>
      <c r="G75" s="45"/>
    </row>
    <row r="76" spans="2:11" x14ac:dyDescent="0.2">
      <c r="F76" s="45"/>
      <c r="G76" s="45"/>
      <c r="J76" s="1"/>
      <c r="K76" s="1"/>
    </row>
    <row r="77" spans="2:11" x14ac:dyDescent="0.2">
      <c r="F77" s="46"/>
      <c r="G77" s="46"/>
      <c r="J77" s="1"/>
      <c r="K77" s="1"/>
    </row>
    <row r="78" spans="2:11" x14ac:dyDescent="0.2">
      <c r="F78" s="45"/>
      <c r="G78" s="45"/>
      <c r="J78" s="1"/>
      <c r="K78" s="1"/>
    </row>
    <row r="80" spans="2:11" x14ac:dyDescent="0.2">
      <c r="F80" s="40"/>
      <c r="J80" s="1"/>
      <c r="K80" s="1"/>
    </row>
    <row r="95" spans="10:11" x14ac:dyDescent="0.2">
      <c r="J95" s="1"/>
      <c r="K95" s="1"/>
    </row>
    <row r="96" spans="10:11" x14ac:dyDescent="0.2">
      <c r="J96" s="1"/>
      <c r="K96" s="1"/>
    </row>
    <row r="97" spans="10:11" x14ac:dyDescent="0.2">
      <c r="J97" s="1"/>
      <c r="K97" s="1"/>
    </row>
    <row r="98" spans="10:11" x14ac:dyDescent="0.2">
      <c r="J98" s="1"/>
      <c r="K98" s="1"/>
    </row>
    <row r="99" spans="10:11" x14ac:dyDescent="0.2">
      <c r="J99" s="1"/>
      <c r="K99" s="1"/>
    </row>
  </sheetData>
  <mergeCells count="16">
    <mergeCell ref="B7:B9"/>
    <mergeCell ref="C7:C9"/>
    <mergeCell ref="D7:D9"/>
    <mergeCell ref="E7:E9"/>
    <mergeCell ref="F7:F9"/>
    <mergeCell ref="B2:L2"/>
    <mergeCell ref="B3:L3"/>
    <mergeCell ref="B4:L4"/>
    <mergeCell ref="B5:L5"/>
    <mergeCell ref="B6:L6"/>
    <mergeCell ref="G7:G9"/>
    <mergeCell ref="J7:L7"/>
    <mergeCell ref="H8:H9"/>
    <mergeCell ref="I8:I9"/>
    <mergeCell ref="J8:J9"/>
    <mergeCell ref="K8:K9"/>
  </mergeCells>
  <pageMargins left="0.31496062992125984" right="0.31496062992125984" top="0.35433070866141736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3er. trim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2020-10-29T19:53:55Z</cp:lastPrinted>
  <dcterms:created xsi:type="dcterms:W3CDTF">2013-06-26T16:54:29Z</dcterms:created>
  <dcterms:modified xsi:type="dcterms:W3CDTF">2020-10-29T19:53:58Z</dcterms:modified>
</cp:coreProperties>
</file>