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Carol\Downloads\"/>
    </mc:Choice>
  </mc:AlternateContent>
  <xr:revisionPtr revIDLastSave="0" documentId="8_{539031DA-5F66-4312-87DD-F3673AFE886F}" xr6:coauthVersionLast="47" xr6:coauthVersionMax="47" xr10:uidLastSave="{00000000-0000-0000-0000-000000000000}"/>
  <bookViews>
    <workbookView xWindow="-120" yWindow="-120" windowWidth="29040" windowHeight="15840" xr2:uid="{00000000-000D-0000-FFFF-FFFF00000000}"/>
  </bookViews>
  <sheets>
    <sheet name="Graficas" sheetId="1" r:id="rId1"/>
  </sheets>
  <definedNames>
    <definedName name="_xlnm.Print_Area" localSheetId="0">Graficas!$A$1:$E$180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1" i="1" l="1"/>
  <c r="C151" i="1"/>
  <c r="E151" i="1" l="1"/>
  <c r="E89" i="1"/>
  <c r="E26" i="1"/>
  <c r="E93" i="1" l="1"/>
  <c r="C89" i="1"/>
  <c r="C93" i="1" s="1"/>
  <c r="E34" i="1" l="1"/>
  <c r="E29" i="1"/>
  <c r="E23" i="1"/>
  <c r="C27" i="1"/>
  <c r="E36" i="1" l="1"/>
  <c r="C34" i="1"/>
  <c r="C29" i="1"/>
  <c r="C23" i="1"/>
  <c r="C36" i="1" l="1"/>
</calcChain>
</file>

<file path=xl/sharedStrings.xml><?xml version="1.0" encoding="utf-8"?>
<sst xmlns="http://schemas.openxmlformats.org/spreadsheetml/2006/main" count="48" uniqueCount="42">
  <si>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</si>
  <si>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</si>
  <si>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</si>
  <si>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</si>
  <si>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</si>
  <si>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</si>
  <si>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</si>
  <si>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</si>
  <si>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</si>
  <si>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</si>
  <si>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</si>
  <si>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</si>
  <si>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</si>
  <si>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</si>
  <si>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</si>
  <si>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</si>
  <si>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</si>
  <si>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</si>
  <si>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</si>
  <si>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</si>
  <si>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</si>
  <si>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</si>
  <si>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</si>
  <si>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</si>
  <si>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</si>
  <si>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</si>
  <si>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</si>
  <si>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</si>
  <si>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</si>
  <si>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</si>
  <si>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</si>
  <si>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</si>
  <si>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</si>
  <si>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</si>
  <si>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</si>
  <si>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</si>
  <si>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</si>
  <si>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</si>
  <si>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</si>
  <si>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</si>
  <si>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30 DE JUNIO DE 2023</t>
  </si>
  <si>
    <t>PASIVOS DEL GOBIERNO DEL ESTADO CON CIFRAS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</si>
</sst>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00000000000"/>
    <numFmt numFmtId="168" formatCode="#,##0.00000000000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2" fillId="0" borderId="0" xfId="0" applyFont="1" applyFill="1"/>
    <xf numFmtId="164" fontId="2" fillId="0" borderId="0" xfId="0" applyNumberFormat="1" applyFont="1" applyFill="1"/>
    <xf numFmtId="4" fontId="2" fillId="0" borderId="0" xfId="0" applyNumberFormat="1" applyFont="1" applyFill="1"/>
    <xf numFmtId="0" fontId="2"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xf numFmtId="164" fontId="3" fillId="0" borderId="0" xfId="0" applyNumberFormat="1" applyFont="1"/>
    <xf numFmtId="164" fontId="3" fillId="0" borderId="0" xfId="0" applyNumberFormat="1" applyFont="1" applyFill="1"/>
    <xf numFmtId="4" fontId="3" fillId="0" borderId="0" xfId="0" applyNumberFormat="1" applyFont="1" applyFill="1"/>
    <xf numFmtId="0" fontId="3" fillId="0" borderId="0" xfId="0" applyFont="1" applyFill="1"/>
    <xf numFmtId="164" fontId="2" fillId="0" borderId="0" xfId="0" applyNumberFormat="1" applyFont="1"/>
    <xf numFmtId="167" fontId="2" fillId="0" borderId="0" xfId="0" applyNumberFormat="1" applyFont="1" applyFill="1"/>
    <xf numFmtId="0" fontId="4" fillId="0" borderId="0" xfId="0" applyFont="1" applyAlignment="1">
      <alignment horizontal="center"/>
    </xf>
    <xf numFmtId="0" fontId="5" fillId="0" borderId="0" xfId="0" applyFont="1" applyAlignment="1">
      <alignment horizontal="center"/>
    </xf>
    <xf numFmtId="166" fontId="2" fillId="0" borderId="0" xfId="2" applyNumberFormat="1" applyFont="1" applyFill="1"/>
    <xf numFmtId="164" fontId="2" fillId="0" borderId="0" xfId="0" applyNumberFormat="1" applyFont="1" applyAlignment="1">
      <alignment horizontal="right"/>
    </xf>
    <xf numFmtId="166" fontId="3" fillId="0" borderId="0" xfId="2" applyNumberFormat="1" applyFont="1" applyFill="1"/>
    <xf numFmtId="0" fontId="6" fillId="0" borderId="0" xfId="0" applyFont="1"/>
    <xf numFmtId="164" fontId="6" fillId="0" borderId="0" xfId="0" applyNumberFormat="1" applyFont="1" applyFill="1"/>
    <xf numFmtId="164" fontId="3" fillId="0" borderId="0" xfId="0" applyNumberFormat="1" applyFont="1" applyFill="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vertical="center"/>
    </xf>
    <xf numFmtId="164" fontId="3" fillId="0" borderId="0" xfId="0" applyNumberFormat="1" applyFont="1" applyFill="1" applyAlignment="1">
      <alignment horizontal="center" vertical="center"/>
    </xf>
    <xf numFmtId="168" fontId="2" fillId="0" borderId="0" xfId="0" applyNumberFormat="1" applyFont="1" applyFill="1"/>
    <xf numFmtId="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164" fontId="2" fillId="0" borderId="8" xfId="0" applyNumberFormat="1" applyFont="1" applyBorder="1"/>
    <xf numFmtId="4" fontId="3" fillId="0" borderId="0" xfId="0" applyNumberFormat="1" applyFont="1" applyFill="1" applyAlignment="1">
      <alignment horizontal="right" vertical="center"/>
    </xf>
    <xf numFmtId="164" fontId="2" fillId="0" borderId="9" xfId="0" applyNumberFormat="1" applyFont="1" applyBorder="1"/>
    <xf numFmtId="165" fontId="3" fillId="0" borderId="0" xfId="1" applyNumberFormat="1" applyFont="1" applyFill="1"/>
    <xf numFmtId="164" fontId="2" fillId="0" borderId="9" xfId="0" applyNumberFormat="1" applyFont="1" applyBorder="1" applyAlignment="1">
      <alignment horizontal="right"/>
    </xf>
    <xf numFmtId="164" fontId="3" fillId="0" borderId="9" xfId="0" applyNumberFormat="1" applyFont="1" applyBorder="1"/>
    <xf numFmtId="4" fontId="3" fillId="0" borderId="0" xfId="0" applyNumberFormat="1" applyFont="1" applyFill="1" applyAlignment="1">
      <alignment horizontal="center"/>
    </xf>
    <xf numFmtId="164" fontId="2" fillId="0" borderId="9" xfId="0" applyNumberFormat="1" applyFont="1" applyBorder="1" applyAlignment="1">
      <alignment horizontal="center"/>
    </xf>
    <xf numFmtId="164" fontId="3" fillId="0" borderId="9" xfId="0" applyNumberFormat="1" applyFont="1" applyBorder="1" applyAlignment="1">
      <alignment horizontal="center"/>
    </xf>
    <xf numFmtId="164" fontId="2" fillId="0" borderId="0" xfId="0" applyNumberFormat="1" applyFont="1" applyFill="1" applyAlignment="1">
      <alignment horizontal="center"/>
    </xf>
    <xf numFmtId="164" fontId="2" fillId="0" borderId="10" xfId="0" applyNumberFormat="1" applyFont="1" applyBorder="1"/>
    <xf numFmtId="164" fontId="7" fillId="0" borderId="0" xfId="0" applyNumberFormat="1" applyFont="1" applyFill="1"/>
    <xf numFmtId="164" fontId="7" fillId="0" borderId="0" xfId="0" applyNumberFormat="1" applyFont="1" applyFill="1" applyAlignment="1">
      <alignment horizontal="right"/>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24258736.399999999</c:v>
                </c:pt>
                <c:pt idx="1">
                  <c:v>8345615.2999999998</c:v>
                </c:pt>
                <c:pt idx="2">
                  <c:v>549841.9</c:v>
                </c:pt>
                <c:pt idx="3">
                  <c:v>412076.9</c:v>
                </c:pt>
                <c:pt idx="4">
                  <c:v>2392843.2000000002</c:v>
                </c:pt>
                <c:pt idx="5">
                  <c:v>144435639</c:v>
                </c:pt>
                <c:pt idx="6">
                  <c:v>7052274.2000000002</c:v>
                </c:pt>
                <c:pt idx="7">
                  <c:v>114241050.7</c:v>
                </c:pt>
                <c:pt idx="8">
                  <c:v>2195832.7000000002</c:v>
                </c:pt>
                <c:pt idx="9">
                  <c:v>6709482.2999999998</c:v>
                </c:pt>
              </c:numCache>
            </c:numRef>
          </c:val>
          <c:extLst>
            <c:ext xmlns:c16="http://schemas.microsoft.com/office/drawing/2014/chart" uri="{C3380CC4-5D6E-409C-BE32-E72D297353CC}">
              <c16:uniqueId val="{00000000-E3DF-401E-838D-3EC8D10971A8}"/>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18530262.600000001</c:v>
                </c:pt>
                <c:pt idx="1">
                  <c:v>6673252.0999999996</c:v>
                </c:pt>
                <c:pt idx="2">
                  <c:v>337913.7</c:v>
                </c:pt>
                <c:pt idx="3">
                  <c:v>1455775.7</c:v>
                </c:pt>
                <c:pt idx="4">
                  <c:v>3068750.8</c:v>
                </c:pt>
                <c:pt idx="5">
                  <c:v>76663262.900000006</c:v>
                </c:pt>
                <c:pt idx="6">
                  <c:v>9842494.5999999996</c:v>
                </c:pt>
                <c:pt idx="7">
                  <c:v>47021103.899999999</c:v>
                </c:pt>
                <c:pt idx="8">
                  <c:v>2074667.9</c:v>
                </c:pt>
                <c:pt idx="9">
                  <c:v>0</c:v>
                </c:pt>
              </c:numCache>
            </c:numRef>
          </c:val>
          <c:extLst>
            <c:ext xmlns:c16="http://schemas.microsoft.com/office/drawing/2014/chart" uri="{C3380CC4-5D6E-409C-BE32-E72D297353CC}">
              <c16:uniqueId val="{00000001-E3DF-401E-838D-3EC8D10971A8}"/>
            </c:ext>
          </c:extLst>
        </c:ser>
        <c:dLbls>
          <c:showLegendKey val="0"/>
          <c:showVal val="0"/>
          <c:showCatName val="0"/>
          <c:showSerName val="0"/>
          <c:showPercent val="0"/>
          <c:showBubbleSize val="0"/>
        </c:dLbls>
        <c:gapWidth val="150"/>
        <c:axId val="108547456"/>
        <c:axId val="108561536"/>
      </c:barChart>
      <c:catAx>
        <c:axId val="10854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108561536"/>
        <c:crosses val="autoZero"/>
        <c:auto val="1"/>
        <c:lblAlgn val="ctr"/>
        <c:lblOffset val="100"/>
        <c:tickLblSkip val="1"/>
        <c:tickMarkSkip val="1"/>
        <c:noMultiLvlLbl val="0"/>
      </c:catAx>
      <c:valAx>
        <c:axId val="1085615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0854745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74987851.599999994</c:v>
                </c:pt>
                <c:pt idx="1">
                  <c:v>2683737.4</c:v>
                </c:pt>
                <c:pt idx="2">
                  <c:v>12307259.300000001</c:v>
                </c:pt>
                <c:pt idx="3">
                  <c:v>131082558.5</c:v>
                </c:pt>
                <c:pt idx="4">
                  <c:v>141744</c:v>
                </c:pt>
                <c:pt idx="5">
                  <c:v>16732518.4</c:v>
                </c:pt>
                <c:pt idx="6">
                  <c:v>1528644.5</c:v>
                </c:pt>
                <c:pt idx="7">
                  <c:v>5776982.7000000002</c:v>
                </c:pt>
                <c:pt idx="8">
                  <c:v>6709482.2999999998</c:v>
                </c:pt>
                <c:pt idx="9">
                  <c:v>58642613.899999999</c:v>
                </c:pt>
              </c:numCache>
            </c:numRef>
          </c:val>
          <c:extLst>
            <c:ext xmlns:c16="http://schemas.microsoft.com/office/drawing/2014/chart" uri="{C3380CC4-5D6E-409C-BE32-E72D297353CC}">
              <c16:uniqueId val="{00000000-6E9B-4CFD-BB79-D510764DF0A9}"/>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33323908.800000001</c:v>
                </c:pt>
                <c:pt idx="1">
                  <c:v>911438.5</c:v>
                </c:pt>
                <c:pt idx="2">
                  <c:v>6121346.9000000004</c:v>
                </c:pt>
                <c:pt idx="3">
                  <c:v>65048552.200000003</c:v>
                </c:pt>
                <c:pt idx="4">
                  <c:v>4860.8999999999996</c:v>
                </c:pt>
                <c:pt idx="5">
                  <c:v>6442824</c:v>
                </c:pt>
                <c:pt idx="6">
                  <c:v>3677683.1</c:v>
                </c:pt>
                <c:pt idx="7">
                  <c:v>3683302.4000000004</c:v>
                </c:pt>
                <c:pt idx="8">
                  <c:v>6220128.5</c:v>
                </c:pt>
                <c:pt idx="9">
                  <c:v>31912660</c:v>
                </c:pt>
              </c:numCache>
            </c:numRef>
          </c:val>
          <c:extLst>
            <c:ext xmlns:c16="http://schemas.microsoft.com/office/drawing/2014/chart" uri="{C3380CC4-5D6E-409C-BE32-E72D297353CC}">
              <c16:uniqueId val="{00000001-6E9B-4CFD-BB79-D510764DF0A9}"/>
            </c:ext>
          </c:extLst>
        </c:ser>
        <c:dLbls>
          <c:showLegendKey val="0"/>
          <c:showVal val="0"/>
          <c:showCatName val="0"/>
          <c:showSerName val="0"/>
          <c:showPercent val="0"/>
          <c:showBubbleSize val="0"/>
        </c:dLbls>
        <c:gapWidth val="150"/>
        <c:axId val="111879680"/>
        <c:axId val="111881216"/>
      </c:barChart>
      <c:catAx>
        <c:axId val="111879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111881216"/>
        <c:crosses val="autoZero"/>
        <c:auto val="1"/>
        <c:lblAlgn val="ctr"/>
        <c:lblOffset val="100"/>
        <c:tickLblSkip val="1"/>
        <c:tickMarkSkip val="1"/>
        <c:noMultiLvlLbl val="0"/>
      </c:catAx>
      <c:valAx>
        <c:axId val="11188121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11879680"/>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56259.8</c:v>
                </c:pt>
                <c:pt idx="1">
                  <c:v>59772.2</c:v>
                </c:pt>
                <c:pt idx="2">
                  <c:v>3743931.3000000003</c:v>
                </c:pt>
                <c:pt idx="3">
                  <c:v>64914058.5</c:v>
                </c:pt>
              </c:numCache>
            </c:numRef>
          </c:val>
          <c:extLst>
            <c:ext xmlns:c16="http://schemas.microsoft.com/office/drawing/2014/chart" uri="{C3380CC4-5D6E-409C-BE32-E72D297353CC}">
              <c16:uniqueId val="{00000000-53EA-4FF1-8EED-E099CD9AD03D}"/>
            </c:ext>
          </c:extLst>
        </c:ser>
        <c:ser>
          <c:idx val="1"/>
          <c:order val="1"/>
          <c:tx>
            <c:strRef>
              <c:f>Graficas!$A$151:$D$151</c:f>
              <c:strCache>
                <c:ptCount val="4"/>
                <c:pt idx="0">
                  <c:v>56,259.8</c:v>
                </c:pt>
                <c:pt idx="1">
                  <c:v>59,772.2</c:v>
                </c:pt>
                <c:pt idx="2">
                  <c:v>3,743,931.3</c:v>
                </c:pt>
                <c:pt idx="3">
                  <c:v>64,914,058.5</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53EA-4FF1-8EED-E099CD9AD03D}"/>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 Sector Central del Gobierno del Estado de México para el ejercicio fiscal 2023 asciende a 310 mil 593 millones 392.6 miles pesos de los cuales, al 30 de junio de 2023 con cifras preliminares, se recaudaron 165 mil 803 millones 247 mil pesos, que representan el 53.4% de la cifra estimada anual; de ellos, el 18.1% corresponde a los Ingresos Estatales, mientras que los de Origen Federal, y los ingresos extraordinarios representan el 81.9% . </a:t>
          </a:r>
        </a:p>
        <a:p>
          <a:pPr algn="just"/>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junio de 2023 suman 157 mil 346 millones 705.3 miles de pesos y representan</a:t>
          </a:r>
          <a:r>
            <a:rPr lang="es-ES" sz="1000" baseline="0">
              <a:latin typeface="Gotham Book" pitchFamily="2" charset="0"/>
            </a:rPr>
            <a:t> el  50.7% de los autorizados para el ejercicio 2023 por un monto de 310 mil 593 millones 392.6 miles de pesos; en su integración, los Servicios Personales representan el 21.2 %, las Transferencias a Poderes, Entidades Públicas, Organismos Autónomos y Municipios el 61.6 %, y las otras partidas del gasto participan con el  17.2 %.</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Sector Central del Poder Ejecutivo del Estado de México al 30 de junio de 2023, importa la cantidad de 67 mil 67 millones 190.6 miles de pesos, de estos, el 85.3% corresponden a deuda pública y el  14.7 % a otros pasivos.</a:t>
          </a:r>
        </a:p>
        <a:p>
          <a:pPr algn="just"/>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85723</xdr:rowOff>
    </xdr:from>
    <xdr:to>
      <xdr:col>1</xdr:col>
      <xdr:colOff>1400175</xdr:colOff>
      <xdr:row>4</xdr:row>
      <xdr:rowOff>66674</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3"/>
          <a:ext cx="2524125" cy="62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70</xdr:row>
      <xdr:rowOff>133350</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01300"/>
          <a:ext cx="25241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131</xdr:row>
      <xdr:rowOff>95250</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193000"/>
          <a:ext cx="25241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M165"/>
  <sheetViews>
    <sheetView tabSelected="1" zoomScaleNormal="100" workbookViewId="0"/>
  </sheetViews>
  <sheetFormatPr baseColWidth="10" defaultRowHeight="12.75" x14ac:dyDescent="0.2"/>
  <cols>
    <col min="1" max="1" width="16.85546875" style="4" customWidth="1"/>
    <col min="2" max="2" width="27.42578125" style="4" customWidth="1"/>
    <col min="3" max="3" width="18.7109375" style="4" customWidth="1"/>
    <col min="4" max="4" width="15.140625" style="4" customWidth="1"/>
    <col min="5" max="5" width="23" style="4" customWidth="1"/>
    <col min="6" max="6" width="8.85546875" style="2" customWidth="1"/>
    <col min="7" max="7" width="20.42578125" style="3" customWidth="1"/>
    <col min="8" max="8" width="16.85546875" style="2" bestFit="1" customWidth="1"/>
    <col min="9" max="9" width="21.42578125" style="3" customWidth="1"/>
    <col min="10" max="10" width="17.7109375" style="2" customWidth="1"/>
    <col min="11" max="11" width="1.42578125" style="2" customWidth="1"/>
    <col min="12" max="12" width="21.7109375" style="2" customWidth="1"/>
    <col min="13" max="13" width="11.42578125" style="1"/>
    <col min="14" max="16384" width="11.42578125" style="4"/>
  </cols>
  <sheetData>
    <row r="5" spans="1:13" s="1" customFormat="1" x14ac:dyDescent="0.2">
      <c r="F5" s="2"/>
      <c r="G5" s="3"/>
      <c r="H5" s="2"/>
      <c r="I5" s="3"/>
      <c r="J5" s="2"/>
      <c r="K5" s="2"/>
      <c r="L5" s="2"/>
    </row>
    <row r="6" spans="1:13" ht="6.75" customHeight="1" x14ac:dyDescent="0.2"/>
    <row r="7" spans="1:13" x14ac:dyDescent="0.2">
      <c r="A7" s="5" t="s">
        <v>0</v>
      </c>
      <c r="B7" s="5"/>
      <c r="C7" s="5"/>
      <c r="D7" s="5"/>
      <c r="E7" s="5"/>
    </row>
    <row r="8" spans="1:13" x14ac:dyDescent="0.2">
      <c r="A8" s="5" t="s">
        <v>40</v>
      </c>
      <c r="B8" s="5"/>
      <c r="C8" s="5"/>
      <c r="D8" s="5"/>
      <c r="E8" s="5"/>
    </row>
    <row r="9" spans="1:13" ht="6.75" customHeight="1" x14ac:dyDescent="0.2">
      <c r="A9" s="5"/>
      <c r="B9" s="5"/>
      <c r="C9" s="5"/>
      <c r="D9" s="5"/>
      <c r="E9" s="5"/>
    </row>
    <row r="10" spans="1:13" ht="5.25" customHeight="1" x14ac:dyDescent="0.2">
      <c r="A10" s="6"/>
      <c r="B10" s="6"/>
      <c r="C10" s="6"/>
      <c r="D10" s="6"/>
      <c r="E10" s="6"/>
    </row>
    <row r="11" spans="1:13" x14ac:dyDescent="0.2">
      <c r="C11" s="7" t="s">
        <v>37</v>
      </c>
      <c r="D11" s="7"/>
      <c r="E11" s="7" t="s">
        <v>1</v>
      </c>
    </row>
    <row r="12" spans="1:13" x14ac:dyDescent="0.2">
      <c r="A12" s="6" t="s">
        <v>2</v>
      </c>
      <c r="C12" s="6" t="s">
        <v>3</v>
      </c>
      <c r="D12" s="6"/>
      <c r="E12" s="6" t="s">
        <v>3</v>
      </c>
    </row>
    <row r="13" spans="1:13" x14ac:dyDescent="0.2">
      <c r="C13" s="6"/>
      <c r="D13" s="6"/>
      <c r="E13" s="6" t="s">
        <v>4</v>
      </c>
    </row>
    <row r="15" spans="1:13" s="8" customFormat="1" ht="12" customHeight="1" x14ac:dyDescent="0.2">
      <c r="A15" s="8" t="s">
        <v>38</v>
      </c>
      <c r="C15" s="9"/>
      <c r="D15" s="9"/>
      <c r="E15" s="9">
        <v>135762.79999999999</v>
      </c>
      <c r="F15" s="10"/>
      <c r="G15" s="11"/>
      <c r="H15" s="10"/>
      <c r="I15" s="11"/>
      <c r="J15" s="10"/>
      <c r="K15" s="10"/>
      <c r="L15" s="10"/>
      <c r="M15" s="12"/>
    </row>
    <row r="16" spans="1:13" s="8" customFormat="1" ht="6" customHeight="1" x14ac:dyDescent="0.2">
      <c r="C16" s="9"/>
      <c r="D16" s="9"/>
      <c r="E16" s="9"/>
      <c r="F16" s="10"/>
      <c r="G16" s="11"/>
      <c r="H16" s="10"/>
      <c r="I16" s="11"/>
      <c r="J16" s="10"/>
      <c r="K16" s="10"/>
      <c r="L16" s="10"/>
      <c r="M16" s="12"/>
    </row>
    <row r="17" spans="1:13" x14ac:dyDescent="0.2">
      <c r="A17" s="4" t="s">
        <v>5</v>
      </c>
      <c r="C17" s="13">
        <v>24258736.399999999</v>
      </c>
      <c r="D17" s="13"/>
      <c r="E17" s="13">
        <v>18530262.600000001</v>
      </c>
    </row>
    <row r="18" spans="1:13" x14ac:dyDescent="0.2">
      <c r="A18" s="4" t="s">
        <v>6</v>
      </c>
      <c r="C18" s="13">
        <v>8345615.2999999998</v>
      </c>
      <c r="D18" s="13"/>
      <c r="E18" s="13">
        <v>6673252.0999999996</v>
      </c>
    </row>
    <row r="19" spans="1:13" x14ac:dyDescent="0.2">
      <c r="A19" s="4" t="s">
        <v>39</v>
      </c>
      <c r="C19" s="13">
        <v>549841.9</v>
      </c>
      <c r="D19" s="13"/>
      <c r="E19" s="13">
        <v>337913.7</v>
      </c>
    </row>
    <row r="20" spans="1:13" x14ac:dyDescent="0.2">
      <c r="A20" s="4" t="s">
        <v>7</v>
      </c>
      <c r="C20" s="13">
        <v>412076.9</v>
      </c>
      <c r="D20" s="13"/>
      <c r="E20" s="13">
        <v>1455775.7</v>
      </c>
    </row>
    <row r="21" spans="1:13" x14ac:dyDescent="0.2">
      <c r="A21" s="4" t="s">
        <v>8</v>
      </c>
      <c r="C21" s="13">
        <v>2392843.2000000002</v>
      </c>
      <c r="D21" s="13"/>
      <c r="E21" s="13">
        <v>3068750.8</v>
      </c>
    </row>
    <row r="22" spans="1:13" x14ac:dyDescent="0.2">
      <c r="C22" s="13"/>
      <c r="D22" s="13"/>
      <c r="E22" s="13"/>
    </row>
    <row r="23" spans="1:13" s="8" customFormat="1" x14ac:dyDescent="0.2">
      <c r="A23" s="8" t="s">
        <v>9</v>
      </c>
      <c r="C23" s="9">
        <f>SUM(C17:C22)</f>
        <v>35959113.700000003</v>
      </c>
      <c r="D23" s="9"/>
      <c r="E23" s="9">
        <f>SUM(E17:E22)</f>
        <v>30065954.900000002</v>
      </c>
      <c r="F23" s="10"/>
      <c r="G23" s="10"/>
      <c r="H23" s="10"/>
      <c r="I23" s="11"/>
      <c r="J23" s="10"/>
      <c r="K23" s="10"/>
      <c r="L23" s="10"/>
      <c r="M23" s="12"/>
    </row>
    <row r="24" spans="1:13" x14ac:dyDescent="0.2">
      <c r="C24" s="13"/>
      <c r="D24" s="13"/>
      <c r="E24" s="13"/>
    </row>
    <row r="25" spans="1:13" x14ac:dyDescent="0.2">
      <c r="A25" s="4" t="s">
        <v>10</v>
      </c>
      <c r="C25" s="13">
        <v>144435639</v>
      </c>
      <c r="D25" s="13"/>
      <c r="E25" s="13">
        <v>76663262.900000006</v>
      </c>
    </row>
    <row r="26" spans="1:13" x14ac:dyDescent="0.2">
      <c r="A26" s="4" t="s">
        <v>35</v>
      </c>
      <c r="C26" s="13">
        <v>7052274.2000000002</v>
      </c>
      <c r="D26" s="13"/>
      <c r="E26" s="13">
        <f>3836650.4+3863233.9+2142610.3</f>
        <v>9842494.5999999996</v>
      </c>
      <c r="G26" s="14"/>
    </row>
    <row r="27" spans="1:13" x14ac:dyDescent="0.2">
      <c r="A27" s="4" t="s">
        <v>11</v>
      </c>
      <c r="C27" s="13">
        <f>98003409.7+11229758.8+5007882.2</f>
        <v>114241050.7</v>
      </c>
      <c r="D27" s="13"/>
      <c r="E27" s="13">
        <v>47021103.899999999</v>
      </c>
    </row>
    <row r="28" spans="1:13" x14ac:dyDescent="0.2">
      <c r="C28" s="13"/>
      <c r="D28" s="13"/>
      <c r="E28" s="13"/>
    </row>
    <row r="29" spans="1:13" s="8" customFormat="1" x14ac:dyDescent="0.2">
      <c r="A29" s="8" t="s">
        <v>12</v>
      </c>
      <c r="C29" s="9">
        <f>SUM(C25:C28)</f>
        <v>265728963.89999998</v>
      </c>
      <c r="D29" s="9"/>
      <c r="E29" s="9">
        <f>SUM(E25:E28)</f>
        <v>133526861.40000001</v>
      </c>
      <c r="F29" s="10"/>
      <c r="G29" s="11"/>
      <c r="H29" s="10"/>
      <c r="I29" s="11"/>
      <c r="J29" s="10"/>
      <c r="K29" s="10"/>
      <c r="L29" s="10"/>
      <c r="M29" s="12"/>
    </row>
    <row r="30" spans="1:13" x14ac:dyDescent="0.2">
      <c r="C30" s="13"/>
      <c r="D30" s="13"/>
      <c r="E30" s="13"/>
      <c r="H30" s="3"/>
    </row>
    <row r="31" spans="1:13" x14ac:dyDescent="0.2">
      <c r="A31" s="4" t="s">
        <v>13</v>
      </c>
      <c r="C31" s="13">
        <v>2195832.7000000002</v>
      </c>
      <c r="D31" s="13"/>
      <c r="E31" s="13">
        <v>2074667.9</v>
      </c>
    </row>
    <row r="32" spans="1:13" x14ac:dyDescent="0.2">
      <c r="A32" s="4" t="s">
        <v>14</v>
      </c>
      <c r="C32" s="13">
        <v>6709482.2999999998</v>
      </c>
      <c r="D32" s="13"/>
      <c r="E32" s="13">
        <v>0</v>
      </c>
    </row>
    <row r="33" spans="1:13" x14ac:dyDescent="0.2">
      <c r="C33" s="13"/>
      <c r="D33" s="13"/>
      <c r="E33" s="13"/>
    </row>
    <row r="34" spans="1:13" s="8" customFormat="1" x14ac:dyDescent="0.2">
      <c r="A34" s="8" t="s">
        <v>15</v>
      </c>
      <c r="C34" s="9">
        <f>SUM(C31:C33)</f>
        <v>8905315</v>
      </c>
      <c r="D34" s="9"/>
      <c r="E34" s="9">
        <f>SUM(E31:E33)</f>
        <v>2074667.9</v>
      </c>
      <c r="F34" s="10"/>
      <c r="G34" s="11"/>
      <c r="H34" s="10"/>
      <c r="I34" s="11"/>
      <c r="J34" s="10"/>
      <c r="K34" s="10"/>
      <c r="L34" s="10"/>
      <c r="M34" s="12"/>
    </row>
    <row r="35" spans="1:13" x14ac:dyDescent="0.2">
      <c r="C35" s="13"/>
      <c r="D35" s="13"/>
      <c r="E35" s="13"/>
      <c r="F35" s="10"/>
    </row>
    <row r="36" spans="1:13" s="8" customFormat="1" x14ac:dyDescent="0.2">
      <c r="A36" s="8" t="s">
        <v>16</v>
      </c>
      <c r="C36" s="9">
        <f>+C23+C29+C34</f>
        <v>310593392.59999996</v>
      </c>
      <c r="D36" s="9"/>
      <c r="E36" s="9">
        <f>+E23+E29+E34+E15</f>
        <v>165803247.00000003</v>
      </c>
      <c r="F36" s="10"/>
      <c r="G36" s="10"/>
      <c r="H36" s="10"/>
      <c r="I36" s="11"/>
      <c r="J36" s="10"/>
      <c r="K36" s="10"/>
      <c r="L36" s="10"/>
      <c r="M36" s="12"/>
    </row>
    <row r="37" spans="1:13" ht="10.5" customHeight="1" x14ac:dyDescent="0.2"/>
    <row r="38" spans="1:13" x14ac:dyDescent="0.2">
      <c r="E38" s="13"/>
      <c r="F38" s="10"/>
    </row>
    <row r="59" ht="6.75" customHeight="1" x14ac:dyDescent="0.2"/>
    <row r="66" spans="1:13" s="1" customFormat="1" x14ac:dyDescent="0.2">
      <c r="F66" s="2"/>
      <c r="G66" s="3"/>
      <c r="H66" s="2"/>
      <c r="I66" s="3"/>
      <c r="J66" s="2"/>
      <c r="K66" s="2"/>
      <c r="L66" s="2"/>
    </row>
    <row r="73" spans="1:13" x14ac:dyDescent="0.2">
      <c r="A73" s="15"/>
      <c r="B73" s="15"/>
    </row>
    <row r="74" spans="1:13" x14ac:dyDescent="0.2">
      <c r="A74" s="16"/>
      <c r="B74" s="16"/>
    </row>
    <row r="76" spans="1:13" x14ac:dyDescent="0.2">
      <c r="A76" s="6"/>
      <c r="B76" s="6"/>
      <c r="C76" s="7" t="s">
        <v>36</v>
      </c>
      <c r="D76" s="7"/>
      <c r="E76" s="7" t="s">
        <v>17</v>
      </c>
    </row>
    <row r="77" spans="1:13" x14ac:dyDescent="0.2">
      <c r="A77" s="6" t="s">
        <v>18</v>
      </c>
      <c r="B77" s="6"/>
      <c r="C77" s="6" t="s">
        <v>3</v>
      </c>
      <c r="D77" s="6"/>
      <c r="E77" s="6" t="s">
        <v>3</v>
      </c>
    </row>
    <row r="78" spans="1:13" x14ac:dyDescent="0.2">
      <c r="A78" s="6"/>
      <c r="B78" s="6"/>
      <c r="C78" s="6"/>
      <c r="D78" s="6"/>
      <c r="E78" s="6" t="s">
        <v>4</v>
      </c>
    </row>
    <row r="79" spans="1:13" x14ac:dyDescent="0.2">
      <c r="C79" s="13"/>
      <c r="D79" s="13"/>
      <c r="E79" s="13"/>
    </row>
    <row r="80" spans="1:13" s="8" customFormat="1" x14ac:dyDescent="0.2">
      <c r="A80" s="8" t="s">
        <v>19</v>
      </c>
      <c r="C80" s="9"/>
      <c r="D80" s="9"/>
      <c r="E80" s="9"/>
      <c r="F80" s="10"/>
      <c r="G80" s="11"/>
      <c r="H80" s="10"/>
      <c r="I80" s="11"/>
      <c r="J80" s="10"/>
      <c r="K80" s="10"/>
      <c r="L80" s="10"/>
      <c r="M80" s="12"/>
    </row>
    <row r="81" spans="1:13" s="8" customFormat="1" ht="4.5" customHeight="1" x14ac:dyDescent="0.2">
      <c r="C81" s="9"/>
      <c r="D81" s="9"/>
      <c r="E81" s="9"/>
      <c r="F81" s="10"/>
      <c r="G81" s="11"/>
      <c r="H81" s="10"/>
      <c r="I81" s="11"/>
      <c r="J81" s="10"/>
      <c r="K81" s="10"/>
      <c r="L81" s="10"/>
      <c r="M81" s="12"/>
    </row>
    <row r="82" spans="1:13" x14ac:dyDescent="0.2">
      <c r="A82" s="4" t="s">
        <v>20</v>
      </c>
      <c r="C82" s="13">
        <v>74987851.599999994</v>
      </c>
      <c r="D82" s="13"/>
      <c r="E82" s="13">
        <v>33323908.800000001</v>
      </c>
      <c r="F82" s="10"/>
      <c r="G82" s="17"/>
    </row>
    <row r="83" spans="1:13" x14ac:dyDescent="0.2">
      <c r="A83" s="4" t="s">
        <v>21</v>
      </c>
      <c r="C83" s="13">
        <v>2683737.4</v>
      </c>
      <c r="D83" s="13"/>
      <c r="E83" s="13">
        <v>911438.5</v>
      </c>
      <c r="G83" s="17"/>
    </row>
    <row r="84" spans="1:13" x14ac:dyDescent="0.2">
      <c r="A84" s="4" t="s">
        <v>22</v>
      </c>
      <c r="C84" s="13">
        <v>12307259.300000001</v>
      </c>
      <c r="D84" s="13"/>
      <c r="E84" s="13">
        <v>6121346.9000000004</v>
      </c>
      <c r="G84" s="17"/>
    </row>
    <row r="85" spans="1:13" x14ac:dyDescent="0.2">
      <c r="A85" s="4" t="s">
        <v>23</v>
      </c>
      <c r="C85" s="13">
        <v>131082558.5</v>
      </c>
      <c r="D85" s="13"/>
      <c r="E85" s="13">
        <v>65048552.200000003</v>
      </c>
      <c r="F85" s="10"/>
      <c r="G85" s="17"/>
    </row>
    <row r="86" spans="1:13" x14ac:dyDescent="0.2">
      <c r="A86" s="4" t="s">
        <v>24</v>
      </c>
      <c r="C86" s="18">
        <v>141744</v>
      </c>
      <c r="D86" s="13"/>
      <c r="E86" s="18">
        <v>4860.8999999999996</v>
      </c>
      <c r="G86" s="17"/>
    </row>
    <row r="87" spans="1:13" x14ac:dyDescent="0.2">
      <c r="A87" s="4" t="s">
        <v>25</v>
      </c>
      <c r="C87" s="13">
        <v>16732518.4</v>
      </c>
      <c r="D87" s="13"/>
      <c r="E87" s="13">
        <v>6442824</v>
      </c>
      <c r="G87" s="17"/>
    </row>
    <row r="88" spans="1:13" x14ac:dyDescent="0.2">
      <c r="A88" s="4" t="s">
        <v>26</v>
      </c>
      <c r="C88" s="18">
        <v>1528644.5</v>
      </c>
      <c r="D88" s="13"/>
      <c r="E88" s="13">
        <v>3677683.1</v>
      </c>
      <c r="G88" s="17"/>
    </row>
    <row r="89" spans="1:13" x14ac:dyDescent="0.2">
      <c r="A89" s="4" t="s">
        <v>27</v>
      </c>
      <c r="C89" s="13">
        <f>12486464.9-6709482.3+0.1</f>
        <v>5776982.7000000002</v>
      </c>
      <c r="D89" s="13" t="s">
        <v>34</v>
      </c>
      <c r="E89" s="13">
        <f>9903430.9-6220128.5</f>
        <v>3683302.4000000004</v>
      </c>
      <c r="G89" s="17"/>
    </row>
    <row r="90" spans="1:13" x14ac:dyDescent="0.2">
      <c r="A90" s="4" t="s">
        <v>28</v>
      </c>
      <c r="C90" s="2">
        <v>6709482.2999999998</v>
      </c>
      <c r="D90" s="2"/>
      <c r="E90" s="2">
        <v>6220128.5</v>
      </c>
      <c r="F90" s="10"/>
      <c r="G90" s="17"/>
    </row>
    <row r="91" spans="1:13" x14ac:dyDescent="0.2">
      <c r="A91" s="4" t="s">
        <v>29</v>
      </c>
      <c r="C91" s="13">
        <v>58642613.899999999</v>
      </c>
      <c r="D91" s="13"/>
      <c r="E91" s="13">
        <v>31912660</v>
      </c>
      <c r="G91" s="17"/>
      <c r="H91" s="17"/>
      <c r="I91" s="17"/>
    </row>
    <row r="92" spans="1:13" x14ac:dyDescent="0.2">
      <c r="C92" s="13"/>
      <c r="D92" s="13"/>
      <c r="E92" s="13"/>
      <c r="F92" s="10"/>
      <c r="G92" s="2"/>
    </row>
    <row r="93" spans="1:13" s="8" customFormat="1" x14ac:dyDescent="0.2">
      <c r="A93" s="8" t="s">
        <v>30</v>
      </c>
      <c r="C93" s="9">
        <f>SUM(C82:C92)</f>
        <v>310593392.60000002</v>
      </c>
      <c r="D93" s="9"/>
      <c r="E93" s="9">
        <f>SUM(E82:E92)</f>
        <v>157346705.30000001</v>
      </c>
      <c r="F93" s="10"/>
      <c r="G93" s="19"/>
      <c r="H93" s="10"/>
      <c r="I93" s="11"/>
      <c r="J93" s="10"/>
      <c r="K93" s="10"/>
      <c r="L93" s="10"/>
      <c r="M93" s="12"/>
    </row>
    <row r="94" spans="1:13" ht="9.75" customHeight="1" x14ac:dyDescent="0.2"/>
    <row r="95" spans="1:13" x14ac:dyDescent="0.2">
      <c r="G95" s="2"/>
    </row>
    <row r="121" ht="18.75" customHeight="1" x14ac:dyDescent="0.2"/>
    <row r="136" spans="1:13" x14ac:dyDescent="0.2">
      <c r="A136" s="15"/>
      <c r="B136" s="15"/>
    </row>
    <row r="137" spans="1:13" s="1" customFormat="1" x14ac:dyDescent="0.2">
      <c r="F137" s="2"/>
      <c r="G137" s="3"/>
      <c r="H137" s="2"/>
      <c r="I137" s="3"/>
      <c r="J137" s="2"/>
      <c r="K137" s="2"/>
      <c r="L137" s="2"/>
    </row>
    <row r="139" spans="1:13" s="8" customFormat="1" x14ac:dyDescent="0.2">
      <c r="A139" s="20" t="s">
        <v>41</v>
      </c>
      <c r="B139" s="20"/>
      <c r="C139" s="20"/>
      <c r="D139" s="20"/>
      <c r="E139" s="20"/>
      <c r="F139" s="21"/>
      <c r="G139" s="11"/>
      <c r="H139" s="10"/>
      <c r="I139" s="11"/>
      <c r="J139" s="10"/>
      <c r="K139" s="10"/>
      <c r="L139" s="10"/>
      <c r="M139" s="12"/>
    </row>
    <row r="142" spans="1:13" x14ac:dyDescent="0.2">
      <c r="G142" s="2"/>
    </row>
    <row r="143" spans="1:13" x14ac:dyDescent="0.2">
      <c r="G143" s="10"/>
      <c r="H143" s="10"/>
    </row>
    <row r="144" spans="1:13" x14ac:dyDescent="0.2">
      <c r="G144" s="2"/>
      <c r="H144" s="22"/>
      <c r="I144" s="11"/>
      <c r="J144" s="22"/>
      <c r="L144" s="22"/>
    </row>
    <row r="145" spans="1:13" x14ac:dyDescent="0.2">
      <c r="G145" s="2"/>
    </row>
    <row r="146" spans="1:13" x14ac:dyDescent="0.2">
      <c r="A146" s="23" t="s">
        <v>31</v>
      </c>
      <c r="B146" s="24"/>
      <c r="C146" s="24"/>
      <c r="D146" s="24"/>
      <c r="E146" s="25"/>
      <c r="G146" s="2"/>
    </row>
    <row r="147" spans="1:13" x14ac:dyDescent="0.2">
      <c r="A147" s="26" t="s">
        <v>3</v>
      </c>
      <c r="B147" s="27"/>
      <c r="C147" s="27"/>
      <c r="D147" s="27"/>
      <c r="E147" s="28"/>
      <c r="I147" s="2"/>
    </row>
    <row r="148" spans="1:13" s="34" customFormat="1" x14ac:dyDescent="0.2">
      <c r="A148" s="29">
        <v>30</v>
      </c>
      <c r="B148" s="29">
        <v>60</v>
      </c>
      <c r="C148" s="29">
        <v>90</v>
      </c>
      <c r="D148" s="29" t="s">
        <v>32</v>
      </c>
      <c r="E148" s="29" t="s">
        <v>33</v>
      </c>
      <c r="F148" s="30"/>
      <c r="G148" s="31"/>
      <c r="H148" s="30"/>
      <c r="I148" s="32"/>
      <c r="J148" s="30"/>
      <c r="K148" s="30"/>
      <c r="L148" s="2"/>
      <c r="M148" s="33"/>
    </row>
    <row r="149" spans="1:13" x14ac:dyDescent="0.2">
      <c r="A149" s="35"/>
      <c r="B149" s="35"/>
      <c r="C149" s="35"/>
      <c r="D149" s="35"/>
      <c r="E149" s="35"/>
      <c r="G149" s="36"/>
    </row>
    <row r="150" spans="1:13" x14ac:dyDescent="0.2">
      <c r="A150" s="37"/>
      <c r="B150" s="37"/>
      <c r="C150" s="37"/>
      <c r="D150" s="37"/>
      <c r="E150" s="37"/>
      <c r="H150" s="10"/>
      <c r="I150" s="38"/>
      <c r="J150" s="10"/>
      <c r="L150" s="10"/>
    </row>
    <row r="151" spans="1:13" x14ac:dyDescent="0.2">
      <c r="A151" s="39">
        <v>56259.8</v>
      </c>
      <c r="B151" s="39">
        <v>59772.2</v>
      </c>
      <c r="C151" s="39">
        <f>58737.1+3685194.2</f>
        <v>3743931.3000000003</v>
      </c>
      <c r="D151" s="39">
        <f>58744969.3+5170336.2+994098.8+4654.2</f>
        <v>64914058.5</v>
      </c>
      <c r="E151" s="40">
        <f>+A151+B151+C151+D151</f>
        <v>68774021.799999997</v>
      </c>
      <c r="G151" s="41"/>
      <c r="H151" s="10"/>
      <c r="I151" s="41"/>
      <c r="J151" s="10"/>
      <c r="K151" s="10"/>
      <c r="L151" s="22"/>
    </row>
    <row r="152" spans="1:13" x14ac:dyDescent="0.2">
      <c r="A152" s="42"/>
      <c r="B152" s="42"/>
      <c r="C152" s="42"/>
      <c r="D152" s="42"/>
      <c r="E152" s="43" t="s">
        <v>34</v>
      </c>
      <c r="I152" s="2"/>
    </row>
    <row r="153" spans="1:13" x14ac:dyDescent="0.2">
      <c r="A153" s="37"/>
      <c r="B153" s="37"/>
      <c r="C153" s="37"/>
      <c r="D153" s="37"/>
      <c r="E153" s="37"/>
      <c r="J153" s="44"/>
    </row>
    <row r="154" spans="1:13" x14ac:dyDescent="0.2">
      <c r="A154" s="45"/>
      <c r="B154" s="45"/>
      <c r="C154" s="45"/>
      <c r="D154" s="45"/>
      <c r="E154" s="45"/>
      <c r="I154" s="2"/>
      <c r="J154" s="44"/>
    </row>
    <row r="155" spans="1:13" x14ac:dyDescent="0.2">
      <c r="G155" s="2"/>
      <c r="J155" s="22"/>
    </row>
    <row r="156" spans="1:13" x14ac:dyDescent="0.2">
      <c r="E156" s="13"/>
      <c r="J156" s="44"/>
    </row>
    <row r="157" spans="1:13" x14ac:dyDescent="0.2">
      <c r="G157" s="11"/>
      <c r="I157" s="11"/>
      <c r="L157" s="10"/>
    </row>
    <row r="158" spans="1:13" x14ac:dyDescent="0.2">
      <c r="H158" s="46"/>
    </row>
    <row r="159" spans="1:13" x14ac:dyDescent="0.2">
      <c r="H159" s="46"/>
    </row>
    <row r="160" spans="1:13" x14ac:dyDescent="0.2">
      <c r="H160" s="46"/>
    </row>
    <row r="161" spans="8:9" x14ac:dyDescent="0.2">
      <c r="H161" s="47"/>
      <c r="I161" s="11"/>
    </row>
    <row r="162" spans="8:9" x14ac:dyDescent="0.2">
      <c r="H162" s="47"/>
    </row>
    <row r="163" spans="8:9" x14ac:dyDescent="0.2">
      <c r="H163" s="47"/>
    </row>
    <row r="164" spans="8:9" x14ac:dyDescent="0.2">
      <c r="H164" s="46"/>
      <c r="I164" s="11"/>
    </row>
    <row r="165" spans="8:9" x14ac:dyDescent="0.2">
      <c r="H165" s="10"/>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2023-03-15T18:38:38Z</cp:lastPrinted>
  <dcterms:created xsi:type="dcterms:W3CDTF">2013-04-30T00:27:57Z</dcterms:created>
  <dcterms:modified xsi:type="dcterms:W3CDTF">2023-08-01T20:13:10Z</dcterms:modified>
</cp:coreProperties>
</file>