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Carol\Downloads\"/>
    </mc:Choice>
  </mc:AlternateContent>
  <xr:revisionPtr revIDLastSave="0" documentId="8_{9630ABD7-BD48-41A5-A8F5-D2E18F4A3F93}" xr6:coauthVersionLast="47" xr6:coauthVersionMax="47" xr10:uidLastSave="{00000000-0000-0000-0000-000000000000}"/>
  <bookViews>
    <workbookView xWindow="-120" yWindow="-120" windowWidth="29040" windowHeight="15840" xr2:uid="{00000000-000D-0000-FFFF-FFFF00000000}"/>
  </bookViews>
  <sheets>
    <sheet name="Graficas" sheetId="1" r:id="rId1"/>
  </sheets>
  <definedNames>
    <definedName name="_xlnm.Print_Area" localSheetId="0">Graficas!$A$1:$E$180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1" i="1" l="1"/>
  <c r="C151" i="1"/>
  <c r="E89" i="1" l="1"/>
  <c r="E27" i="1"/>
  <c r="E26" i="1"/>
  <c r="E151" i="1" l="1"/>
  <c r="E93" i="1" l="1"/>
  <c r="C89" i="1"/>
  <c r="C93" i="1" s="1"/>
  <c r="E34" i="1" l="1"/>
  <c r="E29" i="1"/>
  <c r="E23" i="1"/>
  <c r="E36" i="1" s="1"/>
  <c r="C27" i="1"/>
  <c r="C34" i="1" l="1"/>
  <c r="C29" i="1"/>
  <c r="C36" i="1" s="1"/>
  <c r="C23" i="1"/>
</calcChain>
</file>

<file path=xl/sharedStrings.xml><?xml version="1.0" encoding="utf-8"?>
<sst xmlns="http://schemas.openxmlformats.org/spreadsheetml/2006/main" count="48" uniqueCount="42">
  <si>
    <t>RESULTADOS DE LA GESTION FINANCIERA DEL SECTOR CENTRAL</t>
  </si>
  <si>
    <t>Recaudado</t>
  </si>
  <si>
    <t>I N G R E S O S</t>
  </si>
  <si>
    <t>(Miles de Pesos)</t>
  </si>
  <si>
    <t>(Cifras Preliminares)</t>
  </si>
  <si>
    <t>Impuestos</t>
  </si>
  <si>
    <t>Derechos</t>
  </si>
  <si>
    <t>Productos</t>
  </si>
  <si>
    <t>Aprovechamientos</t>
  </si>
  <si>
    <t>Total Estatales:</t>
  </si>
  <si>
    <t>Participaciones</t>
  </si>
  <si>
    <t>Aportaciones y Apoyos Federales</t>
  </si>
  <si>
    <t>Total Federales:</t>
  </si>
  <si>
    <t>Financiamientos</t>
  </si>
  <si>
    <t>Generación de ADEFAS</t>
  </si>
  <si>
    <t>Total Extraordinarios:</t>
  </si>
  <si>
    <t>Los Ingresos Suman:</t>
  </si>
  <si>
    <t>Ejercido</t>
  </si>
  <si>
    <t>E G R E S O S</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</si>
  <si>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</si>
  <si>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</si>
  <si>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</si>
  <si>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</si>
  <si>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</si>
  <si>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</si>
  <si>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</si>
  <si>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</si>
  <si>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</si>
  <si>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</si>
  <si>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</si>
  <si>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</si>
  <si>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</si>
  <si>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</si>
  <si>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</si>
  <si>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</si>
  <si>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Incentivos Derivados de la Colaboración Fiscal</t>
  </si>
  <si>
    <t>Autorizado Final</t>
  </si>
  <si>
    <t xml:space="preserve">Autorizado </t>
  </si>
  <si>
    <t>Superávit del Ejercicio Anterior</t>
  </si>
  <si>
    <t>Aportacion de Mejoras</t>
  </si>
  <si>
    <t>AL 30 DE SEPTIEMBRE DE 2023</t>
  </si>
  <si>
    <t>PASIVOS DEL GOBIERNO DEL ESTADO CON CIFRAS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</si>
</sst>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0_-;\-* #,##0.0_-;_-* &quot;-&quot;??_-;_-@_-"/>
    <numFmt numFmtId="166" formatCode="0.0%"/>
    <numFmt numFmtId="167" formatCode="#,##0.000000000000"/>
    <numFmt numFmtId="168" formatCode="#,##0.0000000000000"/>
    <numFmt numFmtId="169" formatCode="#,##0.000"/>
  </numFmts>
  <fonts count="8"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rgb="FF000000"/>
      <name val="Arial"/>
      <family val="2"/>
    </font>
    <font>
      <b/>
      <sz val="10"/>
      <color rgb="FF000000"/>
      <name val="Arial"/>
      <family val="2"/>
    </font>
    <font>
      <b/>
      <sz val="9"/>
      <name val="Arial"/>
      <family val="2"/>
    </font>
    <font>
      <sz val="10"/>
      <color theme="1"/>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2" fillId="0" borderId="0" xfId="0" applyFont="1" applyFill="1"/>
    <xf numFmtId="164" fontId="2" fillId="0" borderId="0" xfId="0" applyNumberFormat="1" applyFont="1" applyFill="1"/>
    <xf numFmtId="4" fontId="2" fillId="0" borderId="0" xfId="0" applyNumberFormat="1" applyFont="1" applyFill="1"/>
    <xf numFmtId="0" fontId="2" fillId="0" borderId="0" xfId="0" applyFont="1"/>
    <xf numFmtId="0" fontId="3"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xf numFmtId="164" fontId="3" fillId="0" borderId="0" xfId="0" applyNumberFormat="1" applyFont="1"/>
    <xf numFmtId="164" fontId="3" fillId="0" borderId="0" xfId="0" applyNumberFormat="1" applyFont="1" applyFill="1"/>
    <xf numFmtId="4" fontId="3" fillId="0" borderId="0" xfId="0" applyNumberFormat="1" applyFont="1" applyFill="1"/>
    <xf numFmtId="0" fontId="3" fillId="0" borderId="0" xfId="0" applyFont="1" applyFill="1"/>
    <xf numFmtId="164" fontId="2" fillId="0" borderId="0" xfId="0" applyNumberFormat="1" applyFont="1"/>
    <xf numFmtId="167" fontId="2" fillId="0" borderId="0" xfId="0" applyNumberFormat="1" applyFont="1" applyFill="1"/>
    <xf numFmtId="169" fontId="3" fillId="0" borderId="0" xfId="0" applyNumberFormat="1" applyFont="1" applyFill="1"/>
    <xf numFmtId="0" fontId="4" fillId="0" borderId="0" xfId="0" applyFont="1" applyAlignment="1">
      <alignment horizontal="center"/>
    </xf>
    <xf numFmtId="0" fontId="5" fillId="0" borderId="0" xfId="0" applyFont="1" applyAlignment="1">
      <alignment horizontal="center"/>
    </xf>
    <xf numFmtId="166" fontId="2" fillId="0" borderId="0" xfId="2" applyNumberFormat="1" applyFont="1" applyFill="1"/>
    <xf numFmtId="164" fontId="2" fillId="0" borderId="0" xfId="0" applyNumberFormat="1" applyFont="1" applyAlignment="1">
      <alignment horizontal="right"/>
    </xf>
    <xf numFmtId="166" fontId="3" fillId="0" borderId="0" xfId="2" applyNumberFormat="1" applyFont="1" applyFill="1"/>
    <xf numFmtId="169" fontId="2" fillId="0" borderId="0" xfId="0" applyNumberFormat="1" applyFont="1" applyFill="1"/>
    <xf numFmtId="0" fontId="6" fillId="0" borderId="0" xfId="0" applyFont="1"/>
    <xf numFmtId="164" fontId="6" fillId="0" borderId="0" xfId="0" applyNumberFormat="1" applyFont="1" applyFill="1"/>
    <xf numFmtId="164" fontId="3" fillId="0" borderId="0" xfId="0" applyNumberFormat="1" applyFont="1" applyFill="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vertical="center"/>
    </xf>
    <xf numFmtId="164" fontId="3" fillId="0" borderId="0" xfId="0" applyNumberFormat="1" applyFont="1" applyFill="1" applyAlignment="1">
      <alignment horizontal="center" vertical="center"/>
    </xf>
    <xf numFmtId="168" fontId="2" fillId="0" borderId="0" xfId="0" applyNumberFormat="1" applyFont="1" applyFill="1"/>
    <xf numFmtId="4"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164" fontId="2" fillId="0" borderId="8" xfId="0" applyNumberFormat="1" applyFont="1" applyBorder="1"/>
    <xf numFmtId="4" fontId="3" fillId="0" borderId="0" xfId="0" applyNumberFormat="1" applyFont="1" applyFill="1" applyAlignment="1">
      <alignment horizontal="right" vertical="center"/>
    </xf>
    <xf numFmtId="164" fontId="2" fillId="0" borderId="9" xfId="0" applyNumberFormat="1" applyFont="1" applyBorder="1"/>
    <xf numFmtId="165" fontId="3" fillId="0" borderId="0" xfId="1" applyNumberFormat="1" applyFont="1" applyFill="1"/>
    <xf numFmtId="164" fontId="2" fillId="0" borderId="9" xfId="0" applyNumberFormat="1" applyFont="1" applyBorder="1" applyAlignment="1">
      <alignment horizontal="right"/>
    </xf>
    <xf numFmtId="164" fontId="3" fillId="0" borderId="9" xfId="0" applyNumberFormat="1" applyFont="1" applyBorder="1"/>
    <xf numFmtId="4" fontId="3" fillId="0" borderId="0" xfId="0" applyNumberFormat="1" applyFont="1" applyFill="1" applyAlignment="1">
      <alignment horizontal="center"/>
    </xf>
    <xf numFmtId="164" fontId="2" fillId="0" borderId="9" xfId="0" applyNumberFormat="1" applyFont="1" applyBorder="1" applyAlignment="1">
      <alignment horizontal="center"/>
    </xf>
    <xf numFmtId="164" fontId="3" fillId="0" borderId="9" xfId="0" applyNumberFormat="1" applyFont="1" applyBorder="1" applyAlignment="1">
      <alignment horizontal="center"/>
    </xf>
    <xf numFmtId="164" fontId="2" fillId="0" borderId="0" xfId="0" applyNumberFormat="1" applyFont="1" applyFill="1" applyAlignment="1">
      <alignment horizontal="center"/>
    </xf>
    <xf numFmtId="164" fontId="2" fillId="0" borderId="10" xfId="0" applyNumberFormat="1" applyFont="1" applyBorder="1"/>
    <xf numFmtId="164" fontId="7" fillId="0" borderId="0" xfId="0" applyNumberFormat="1" applyFont="1" applyFill="1"/>
    <xf numFmtId="164" fontId="7" fillId="0" borderId="0" xfId="0" applyNumberFormat="1" applyFont="1" applyFill="1" applyAlignment="1">
      <alignment horizontal="right"/>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(Graficas!$C$17:$C$21,Graficas!$C$25:$C$27,Graficas!$C$31:$C$32)</c:f>
              <c:numCache>
                <c:formatCode>#,##0.0</c:formatCode>
                <c:ptCount val="10"/>
                <c:pt idx="0">
                  <c:v>24258736.399999999</c:v>
                </c:pt>
                <c:pt idx="1">
                  <c:v>8345615.2999999998</c:v>
                </c:pt>
                <c:pt idx="2">
                  <c:v>549841.9</c:v>
                </c:pt>
                <c:pt idx="3">
                  <c:v>412076.9</c:v>
                </c:pt>
                <c:pt idx="4">
                  <c:v>2392843.2000000002</c:v>
                </c:pt>
                <c:pt idx="5">
                  <c:v>144435639</c:v>
                </c:pt>
                <c:pt idx="6">
                  <c:v>7052274.2000000002</c:v>
                </c:pt>
                <c:pt idx="7">
                  <c:v>114241050.7</c:v>
                </c:pt>
                <c:pt idx="8">
                  <c:v>2195832.7000000002</c:v>
                </c:pt>
                <c:pt idx="9">
                  <c:v>6709482.2999999998</c:v>
                </c:pt>
              </c:numCache>
            </c:numRef>
          </c:val>
          <c:extLst>
            <c:ext xmlns:c16="http://schemas.microsoft.com/office/drawing/2014/chart" uri="{C3380CC4-5D6E-409C-BE32-E72D297353CC}">
              <c16:uniqueId val="{00000000-DE53-4EFB-BF2A-33C5073A11A6}"/>
            </c:ext>
          </c:extLst>
        </c:ser>
        <c:ser>
          <c:idx val="1"/>
          <c:order val="1"/>
          <c:tx>
            <c:v>Recaudado</c:v>
          </c:tx>
          <c:spPr>
            <a:solidFill>
              <a:srgbClr val="FF00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(Graficas!$E$17:$E$21,Graficas!$E$25:$E$27,Graficas!$E$31:$E$32)</c:f>
              <c:numCache>
                <c:formatCode>#,##0.0</c:formatCode>
                <c:ptCount val="10"/>
                <c:pt idx="0">
                  <c:v>23025577.699999999</c:v>
                </c:pt>
                <c:pt idx="1">
                  <c:v>8189969</c:v>
                </c:pt>
                <c:pt idx="2">
                  <c:v>574108.69999999995</c:v>
                </c:pt>
                <c:pt idx="3">
                  <c:v>2346866.7999999998</c:v>
                </c:pt>
                <c:pt idx="4">
                  <c:v>4150353.7</c:v>
                </c:pt>
                <c:pt idx="5">
                  <c:v>109493712.90000001</c:v>
                </c:pt>
                <c:pt idx="6">
                  <c:v>10092322.800000001</c:v>
                </c:pt>
                <c:pt idx="7">
                  <c:v>79938523.099999994</c:v>
                </c:pt>
                <c:pt idx="8">
                  <c:v>3491107.8</c:v>
                </c:pt>
                <c:pt idx="9">
                  <c:v>0</c:v>
                </c:pt>
              </c:numCache>
            </c:numRef>
          </c:val>
          <c:extLst>
            <c:ext xmlns:c16="http://schemas.microsoft.com/office/drawing/2014/chart" uri="{C3380CC4-5D6E-409C-BE32-E72D297353CC}">
              <c16:uniqueId val="{00000001-DE53-4EFB-BF2A-33C5073A11A6}"/>
            </c:ext>
          </c:extLst>
        </c:ser>
        <c:dLbls>
          <c:showLegendKey val="0"/>
          <c:showVal val="0"/>
          <c:showCatName val="0"/>
          <c:showSerName val="0"/>
          <c:showPercent val="0"/>
          <c:showBubbleSize val="0"/>
        </c:dLbls>
        <c:gapWidth val="150"/>
        <c:axId val="91843968"/>
        <c:axId val="102347904"/>
      </c:barChart>
      <c:catAx>
        <c:axId val="91843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102347904"/>
        <c:crosses val="autoZero"/>
        <c:auto val="1"/>
        <c:lblAlgn val="ctr"/>
        <c:lblOffset val="100"/>
        <c:tickLblSkip val="1"/>
        <c:tickMarkSkip val="1"/>
        <c:noMultiLvlLbl val="0"/>
      </c:catAx>
      <c:valAx>
        <c:axId val="10234790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91843968"/>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Graficas!$C$82:$C$91</c:f>
              <c:numCache>
                <c:formatCode>#,##0.0</c:formatCode>
                <c:ptCount val="10"/>
                <c:pt idx="0">
                  <c:v>74987851.599999994</c:v>
                </c:pt>
                <c:pt idx="1">
                  <c:v>2683737.4</c:v>
                </c:pt>
                <c:pt idx="2">
                  <c:v>12307259.300000001</c:v>
                </c:pt>
                <c:pt idx="3">
                  <c:v>131082558.5</c:v>
                </c:pt>
                <c:pt idx="4">
                  <c:v>141744</c:v>
                </c:pt>
                <c:pt idx="5">
                  <c:v>16732518.4</c:v>
                </c:pt>
                <c:pt idx="6">
                  <c:v>1528644.5</c:v>
                </c:pt>
                <c:pt idx="7">
                  <c:v>5776982.7000000002</c:v>
                </c:pt>
                <c:pt idx="8">
                  <c:v>6709482.2999999998</c:v>
                </c:pt>
                <c:pt idx="9">
                  <c:v>58642613.899999999</c:v>
                </c:pt>
              </c:numCache>
            </c:numRef>
          </c:val>
          <c:extLst>
            <c:ext xmlns:c16="http://schemas.microsoft.com/office/drawing/2014/chart" uri="{C3380CC4-5D6E-409C-BE32-E72D297353CC}">
              <c16:uniqueId val="{00000000-5689-415A-9469-2266F38CF097}"/>
            </c:ext>
          </c:extLst>
        </c:ser>
        <c:ser>
          <c:idx val="1"/>
          <c:order val="1"/>
          <c:tx>
            <c:v>Ejercido</c:v>
          </c:tx>
          <c:spPr>
            <a:solidFill>
              <a:srgbClr val="FF00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Graficas!$E$82:$E$91</c:f>
              <c:numCache>
                <c:formatCode>#,##0.0</c:formatCode>
                <c:ptCount val="10"/>
                <c:pt idx="0">
                  <c:v>51623192.899999999</c:v>
                </c:pt>
                <c:pt idx="1">
                  <c:v>1537812.3</c:v>
                </c:pt>
                <c:pt idx="2">
                  <c:v>8551554.6999999993</c:v>
                </c:pt>
                <c:pt idx="3">
                  <c:v>95406961.599999994</c:v>
                </c:pt>
                <c:pt idx="4">
                  <c:v>27322.1</c:v>
                </c:pt>
                <c:pt idx="5">
                  <c:v>12030766.800000001</c:v>
                </c:pt>
                <c:pt idx="6">
                  <c:v>3782576.8</c:v>
                </c:pt>
                <c:pt idx="7">
                  <c:v>5669005</c:v>
                </c:pt>
                <c:pt idx="8">
                  <c:v>6220128.5</c:v>
                </c:pt>
                <c:pt idx="9">
                  <c:v>48780014.799999997</c:v>
                </c:pt>
              </c:numCache>
            </c:numRef>
          </c:val>
          <c:extLst>
            <c:ext xmlns:c16="http://schemas.microsoft.com/office/drawing/2014/chart" uri="{C3380CC4-5D6E-409C-BE32-E72D297353CC}">
              <c16:uniqueId val="{00000001-5689-415A-9469-2266F38CF097}"/>
            </c:ext>
          </c:extLst>
        </c:ser>
        <c:dLbls>
          <c:showLegendKey val="0"/>
          <c:showVal val="0"/>
          <c:showCatName val="0"/>
          <c:showSerName val="0"/>
          <c:showPercent val="0"/>
          <c:showBubbleSize val="0"/>
        </c:dLbls>
        <c:gapWidth val="150"/>
        <c:axId val="103224832"/>
        <c:axId val="103226368"/>
      </c:barChart>
      <c:catAx>
        <c:axId val="103224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103226368"/>
        <c:crosses val="autoZero"/>
        <c:auto val="1"/>
        <c:lblAlgn val="ctr"/>
        <c:lblOffset val="100"/>
        <c:tickLblSkip val="1"/>
        <c:tickMarkSkip val="1"/>
        <c:noMultiLvlLbl val="0"/>
      </c:catAx>
      <c:valAx>
        <c:axId val="10322636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103224832"/>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Lit>
              <c:ptCount val="4"/>
              <c:pt idx="0">
                <c:v>30</c:v>
              </c:pt>
              <c:pt idx="1">
                <c:v>60</c:v>
              </c:pt>
              <c:pt idx="2">
                <c:v>90</c:v>
              </c:pt>
              <c:pt idx="3">
                <c:v>MAS DE 90</c:v>
              </c:pt>
            </c:strLit>
          </c:cat>
          <c:val>
            <c:numRef>
              <c:f>Graficas!$A$151:$D$151</c:f>
              <c:numCache>
                <c:formatCode>#,##0.0</c:formatCode>
                <c:ptCount val="4"/>
                <c:pt idx="0">
                  <c:v>59713.9</c:v>
                </c:pt>
                <c:pt idx="1">
                  <c:v>61422.8</c:v>
                </c:pt>
                <c:pt idx="2">
                  <c:v>5406692.4000000004</c:v>
                </c:pt>
                <c:pt idx="3">
                  <c:v>63052276.500000007</c:v>
                </c:pt>
              </c:numCache>
            </c:numRef>
          </c:val>
          <c:extLst>
            <c:ext xmlns:c16="http://schemas.microsoft.com/office/drawing/2014/chart" uri="{C3380CC4-5D6E-409C-BE32-E72D297353CC}">
              <c16:uniqueId val="{00000000-F130-43B8-BF3D-0D75AA734836}"/>
            </c:ext>
          </c:extLst>
        </c:ser>
        <c:ser>
          <c:idx val="1"/>
          <c:order val="1"/>
          <c:tx>
            <c:strRef>
              <c:f>Graficas!$A$151:$D$151</c:f>
              <c:strCache>
                <c:ptCount val="4"/>
                <c:pt idx="0">
                  <c:v>59,713.9</c:v>
                </c:pt>
                <c:pt idx="1">
                  <c:v>61,422.8</c:v>
                </c:pt>
                <c:pt idx="2">
                  <c:v>5,406,692.4</c:v>
                </c:pt>
                <c:pt idx="3">
                  <c:v>63,052,276.5</c:v>
                </c:pt>
              </c:strCache>
            </c:strRef>
          </c:tx>
          <c:cat>
            <c:strLit>
              <c:ptCount val="4"/>
              <c:pt idx="0">
                <c:v>30</c:v>
              </c:pt>
              <c:pt idx="1">
                <c:v>60</c:v>
              </c:pt>
              <c:pt idx="2">
                <c:v>90</c:v>
              </c:pt>
              <c:pt idx="3">
                <c:v>MAS DE 90</c:v>
              </c:pt>
            </c:strLit>
          </c:cat>
          <c:val>
            <c:numLit>
              <c:formatCode>General</c:formatCode>
              <c:ptCount val="1"/>
              <c:pt idx="0">
                <c:v>1</c:v>
              </c:pt>
            </c:numLit>
          </c:val>
          <c:extLst>
            <c:ext xmlns:c16="http://schemas.microsoft.com/office/drawing/2014/chart" uri="{C3380CC4-5D6E-409C-BE32-E72D297353CC}">
              <c16:uniqueId val="{00000001-F130-43B8-BF3D-0D75AA734836}"/>
            </c:ext>
          </c:extLst>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37</xdr:row>
      <xdr:rowOff>114300</xdr:rowOff>
    </xdr:from>
    <xdr:to>
      <xdr:col>4</xdr:col>
      <xdr:colOff>1362075</xdr:colOff>
      <xdr:row>56</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94</xdr:row>
      <xdr:rowOff>9525</xdr:rowOff>
    </xdr:from>
    <xdr:to>
      <xdr:col>4</xdr:col>
      <xdr:colOff>1304925</xdr:colOff>
      <xdr:row>119</xdr:row>
      <xdr:rowOff>19050</xdr:rowOff>
    </xdr:to>
    <xdr:graphicFrame macro="">
      <xdr:nvGraphicFramePr>
        <xdr:cNvPr id="3" name="Chart 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28575</xdr:rowOff>
    </xdr:from>
    <xdr:to>
      <xdr:col>4</xdr:col>
      <xdr:colOff>1333500</xdr:colOff>
      <xdr:row>64</xdr:row>
      <xdr:rowOff>57150</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El Presupuesto de Ingresos del Sector Central del Gobierno del Estado de México para el ejercicio fiscal 2023 asciende a 310 mil 593 millones 392.6 miles pesos de los cuales, al 30 de septiembre de 2023 con cifras preliminares, se recaudaron 241 mil 438 millones 305.3 miles de pesos, que representan el 77.7% de la cifra estimada anual; de ellos, el 15.9% corresponde a los Ingresos Estatales, mientras que los de Origen Federal, y los ingresos extraordinarios representan el 84.1% . </a:t>
          </a:r>
        </a:p>
        <a:p>
          <a:pPr algn="just"/>
          <a:endParaRPr lang="es-ES" sz="1000">
            <a:latin typeface="Gotham Book" pitchFamily="2" charset="0"/>
          </a:endParaRPr>
        </a:p>
      </xdr:txBody>
    </xdr:sp>
    <xdr:clientData/>
  </xdr:twoCellAnchor>
  <xdr:twoCellAnchor>
    <xdr:from>
      <xdr:col>0</xdr:col>
      <xdr:colOff>0</xdr:colOff>
      <xdr:row>121</xdr:row>
      <xdr:rowOff>19050</xdr:rowOff>
    </xdr:from>
    <xdr:to>
      <xdr:col>4</xdr:col>
      <xdr:colOff>1428750</xdr:colOff>
      <xdr:row>126</xdr:row>
      <xdr:rowOff>104775</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30 de septiembre de 2023 suman 233 mil 629 millones 335.5 miles de pesos y representan</a:t>
          </a:r>
          <a:r>
            <a:rPr lang="es-ES" sz="1000" baseline="0">
              <a:latin typeface="Gotham Book" pitchFamily="2" charset="0"/>
            </a:rPr>
            <a:t> el  75.2% de los autorizados para el ejercicio 2023 por un monto de 310 mil 593 millones 392.6 miles de pesos; en su integración, los Servicios Personales representan el 22.1 %, las Transferencias a Poderes, Entidades Públicas, Organismos Autónomos y Municipios el 61.7 %, y las otras partidas del gasto participan con el  16.2 %.</a:t>
          </a:r>
          <a:endParaRPr lang="es-ES" sz="1000">
            <a:latin typeface="Gotham Book" pitchFamily="2" charset="0"/>
          </a:endParaRPr>
        </a:p>
      </xdr:txBody>
    </xdr:sp>
    <xdr:clientData/>
  </xdr:twoCellAnchor>
  <xdr:twoCellAnchor>
    <xdr:from>
      <xdr:col>0</xdr:col>
      <xdr:colOff>0</xdr:colOff>
      <xdr:row>140</xdr:row>
      <xdr:rowOff>38100</xdr:rowOff>
    </xdr:from>
    <xdr:to>
      <xdr:col>4</xdr:col>
      <xdr:colOff>1419225</xdr:colOff>
      <xdr:row>144</xdr:row>
      <xdr:rowOff>57150</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0" y="21983700"/>
          <a:ext cx="6372225" cy="6667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 saldo total de las obligaciones del Sector Central del Poder Ejecutivo del Estado de México al 30 de septiembre de 2023, importa la cantidad de 68 mil 580 millones 105.6 miles de pesos, de estos, el 87.7% corresponden a deuda pública y el  12.3 % a otros pasivos.</a:t>
          </a:r>
        </a:p>
        <a:p>
          <a:pPr algn="just"/>
          <a:endParaRPr lang="es-ES" sz="1100">
            <a:latin typeface="Gotham Book" pitchFamily="2" charset="0"/>
          </a:endParaRPr>
        </a:p>
      </xdr:txBody>
    </xdr:sp>
    <xdr:clientData/>
  </xdr:twoCellAnchor>
  <xdr:twoCellAnchor>
    <xdr:from>
      <xdr:col>0</xdr:col>
      <xdr:colOff>247650</xdr:colOff>
      <xdr:row>158</xdr:row>
      <xdr:rowOff>19049</xdr:rowOff>
    </xdr:from>
    <xdr:to>
      <xdr:col>4</xdr:col>
      <xdr:colOff>1295400</xdr:colOff>
      <xdr:row>178</xdr:row>
      <xdr:rowOff>142874</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85724</xdr:rowOff>
    </xdr:from>
    <xdr:to>
      <xdr:col>1</xdr:col>
      <xdr:colOff>1400175</xdr:colOff>
      <xdr:row>4</xdr:row>
      <xdr:rowOff>732</xdr:rowOff>
    </xdr:to>
    <xdr:pic>
      <xdr:nvPicPr>
        <xdr:cNvPr id="20" name="19 Imagen">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85724"/>
          <a:ext cx="25241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1</xdr:col>
      <xdr:colOff>1400175</xdr:colOff>
      <xdr:row>70</xdr:row>
      <xdr:rowOff>107950</xdr:rowOff>
    </xdr:to>
    <xdr:pic>
      <xdr:nvPicPr>
        <xdr:cNvPr id="21" name="20 Imagen">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0604500"/>
          <a:ext cx="2524125"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142874</xdr:rowOff>
    </xdr:from>
    <xdr:to>
      <xdr:col>1</xdr:col>
      <xdr:colOff>1400175</xdr:colOff>
      <xdr:row>131</xdr:row>
      <xdr:rowOff>107949</xdr:rowOff>
    </xdr:to>
    <xdr:pic>
      <xdr:nvPicPr>
        <xdr:cNvPr id="24" name="23 Imagen">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0583524"/>
          <a:ext cx="2524125" cy="625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M165"/>
  <sheetViews>
    <sheetView tabSelected="1" zoomScale="150" zoomScaleNormal="150" workbookViewId="0"/>
  </sheetViews>
  <sheetFormatPr baseColWidth="10" defaultRowHeight="12.75" x14ac:dyDescent="0.2"/>
  <cols>
    <col min="1" max="1" width="16.85546875" style="4" customWidth="1"/>
    <col min="2" max="2" width="27.42578125" style="4" customWidth="1"/>
    <col min="3" max="3" width="18.7109375" style="4" customWidth="1"/>
    <col min="4" max="4" width="15.140625" style="4" customWidth="1"/>
    <col min="5" max="5" width="23" style="4" customWidth="1"/>
    <col min="6" max="6" width="16.28515625" style="2" bestFit="1" customWidth="1"/>
    <col min="7" max="7" width="20.42578125" style="3" customWidth="1"/>
    <col min="8" max="8" width="16.85546875" style="2" bestFit="1" customWidth="1"/>
    <col min="9" max="9" width="21.42578125" style="3" customWidth="1"/>
    <col min="10" max="10" width="17.7109375" style="2" customWidth="1"/>
    <col min="11" max="11" width="1.42578125" style="2" customWidth="1"/>
    <col min="12" max="12" width="21.7109375" style="2" customWidth="1"/>
    <col min="13" max="13" width="11.42578125" style="1"/>
    <col min="14" max="16384" width="11.42578125" style="4"/>
  </cols>
  <sheetData>
    <row r="5" spans="1:13" s="1" customFormat="1" x14ac:dyDescent="0.2">
      <c r="F5" s="2"/>
      <c r="G5" s="3"/>
      <c r="H5" s="2"/>
      <c r="I5" s="3"/>
      <c r="J5" s="2"/>
      <c r="K5" s="2"/>
      <c r="L5" s="2"/>
    </row>
    <row r="6" spans="1:13" ht="6.75" customHeight="1" x14ac:dyDescent="0.2"/>
    <row r="7" spans="1:13" x14ac:dyDescent="0.2">
      <c r="A7" s="5" t="s">
        <v>0</v>
      </c>
      <c r="B7" s="5"/>
      <c r="C7" s="5"/>
      <c r="D7" s="5"/>
      <c r="E7" s="5"/>
    </row>
    <row r="8" spans="1:13" x14ac:dyDescent="0.2">
      <c r="A8" s="5" t="s">
        <v>40</v>
      </c>
      <c r="B8" s="5"/>
      <c r="C8" s="5"/>
      <c r="D8" s="5"/>
      <c r="E8" s="5"/>
    </row>
    <row r="9" spans="1:13" ht="6.75" customHeight="1" x14ac:dyDescent="0.2">
      <c r="A9" s="5"/>
      <c r="B9" s="5"/>
      <c r="C9" s="5"/>
      <c r="D9" s="5"/>
      <c r="E9" s="5"/>
    </row>
    <row r="10" spans="1:13" ht="5.25" customHeight="1" x14ac:dyDescent="0.2">
      <c r="A10" s="6"/>
      <c r="B10" s="6"/>
      <c r="C10" s="6"/>
      <c r="D10" s="6"/>
      <c r="E10" s="6"/>
    </row>
    <row r="11" spans="1:13" x14ac:dyDescent="0.2">
      <c r="C11" s="7" t="s">
        <v>37</v>
      </c>
      <c r="D11" s="7"/>
      <c r="E11" s="7" t="s">
        <v>1</v>
      </c>
    </row>
    <row r="12" spans="1:13" x14ac:dyDescent="0.2">
      <c r="A12" s="6" t="s">
        <v>2</v>
      </c>
      <c r="C12" s="6" t="s">
        <v>3</v>
      </c>
      <c r="D12" s="6"/>
      <c r="E12" s="6" t="s">
        <v>3</v>
      </c>
    </row>
    <row r="13" spans="1:13" x14ac:dyDescent="0.2">
      <c r="C13" s="6"/>
      <c r="D13" s="6"/>
      <c r="E13" s="6" t="s">
        <v>4</v>
      </c>
    </row>
    <row r="15" spans="1:13" s="8" customFormat="1" ht="12" customHeight="1" x14ac:dyDescent="0.2">
      <c r="A15" s="8" t="s">
        <v>38</v>
      </c>
      <c r="C15" s="9"/>
      <c r="D15" s="9"/>
      <c r="E15" s="9">
        <v>135762.79999999999</v>
      </c>
      <c r="F15" s="10"/>
      <c r="G15" s="11"/>
      <c r="H15" s="10"/>
      <c r="I15" s="11"/>
      <c r="J15" s="10"/>
      <c r="K15" s="10"/>
      <c r="L15" s="10"/>
      <c r="M15" s="12"/>
    </row>
    <row r="16" spans="1:13" s="8" customFormat="1" ht="6" customHeight="1" x14ac:dyDescent="0.2">
      <c r="C16" s="9"/>
      <c r="D16" s="9"/>
      <c r="E16" s="9"/>
      <c r="F16" s="10"/>
      <c r="G16" s="11"/>
      <c r="H16" s="10"/>
      <c r="I16" s="11"/>
      <c r="J16" s="10"/>
      <c r="K16" s="10"/>
      <c r="L16" s="10"/>
      <c r="M16" s="12"/>
    </row>
    <row r="17" spans="1:13" x14ac:dyDescent="0.2">
      <c r="A17" s="4" t="s">
        <v>5</v>
      </c>
      <c r="C17" s="13">
        <v>24258736.399999999</v>
      </c>
      <c r="D17" s="13"/>
      <c r="E17" s="13">
        <v>23025577.699999999</v>
      </c>
    </row>
    <row r="18" spans="1:13" x14ac:dyDescent="0.2">
      <c r="A18" s="4" t="s">
        <v>6</v>
      </c>
      <c r="C18" s="13">
        <v>8345615.2999999998</v>
      </c>
      <c r="D18" s="13"/>
      <c r="E18" s="13">
        <v>8189969</v>
      </c>
    </row>
    <row r="19" spans="1:13" x14ac:dyDescent="0.2">
      <c r="A19" s="4" t="s">
        <v>39</v>
      </c>
      <c r="C19" s="13">
        <v>549841.9</v>
      </c>
      <c r="D19" s="13"/>
      <c r="E19" s="13">
        <v>574108.69999999995</v>
      </c>
    </row>
    <row r="20" spans="1:13" x14ac:dyDescent="0.2">
      <c r="A20" s="4" t="s">
        <v>7</v>
      </c>
      <c r="C20" s="13">
        <v>412076.9</v>
      </c>
      <c r="D20" s="13"/>
      <c r="E20" s="13">
        <v>2346866.7999999998</v>
      </c>
    </row>
    <row r="21" spans="1:13" x14ac:dyDescent="0.2">
      <c r="A21" s="4" t="s">
        <v>8</v>
      </c>
      <c r="C21" s="13">
        <v>2392843.2000000002</v>
      </c>
      <c r="D21" s="13"/>
      <c r="E21" s="13">
        <v>4150353.7</v>
      </c>
    </row>
    <row r="22" spans="1:13" x14ac:dyDescent="0.2">
      <c r="C22" s="13"/>
      <c r="D22" s="13"/>
      <c r="E22" s="13"/>
    </row>
    <row r="23" spans="1:13" s="8" customFormat="1" x14ac:dyDescent="0.2">
      <c r="A23" s="8" t="s">
        <v>9</v>
      </c>
      <c r="C23" s="9">
        <f>SUM(C17:C22)</f>
        <v>35959113.700000003</v>
      </c>
      <c r="D23" s="9"/>
      <c r="E23" s="9">
        <f>SUM(E17:E22)</f>
        <v>38286875.899999999</v>
      </c>
      <c r="F23" s="10"/>
      <c r="G23" s="10"/>
      <c r="H23" s="10"/>
      <c r="I23" s="11"/>
      <c r="J23" s="10"/>
      <c r="K23" s="10"/>
      <c r="L23" s="10"/>
      <c r="M23" s="12"/>
    </row>
    <row r="24" spans="1:13" x14ac:dyDescent="0.2">
      <c r="C24" s="13"/>
      <c r="D24" s="13"/>
      <c r="E24" s="13"/>
    </row>
    <row r="25" spans="1:13" x14ac:dyDescent="0.2">
      <c r="A25" s="4" t="s">
        <v>10</v>
      </c>
      <c r="C25" s="13">
        <v>144435639</v>
      </c>
      <c r="D25" s="13"/>
      <c r="E25" s="13">
        <v>109493712.90000001</v>
      </c>
    </row>
    <row r="26" spans="1:13" x14ac:dyDescent="0.2">
      <c r="A26" s="4" t="s">
        <v>35</v>
      </c>
      <c r="C26" s="13">
        <v>7052274.2000000002</v>
      </c>
      <c r="D26" s="13"/>
      <c r="E26" s="13">
        <f>4394904.5+5697418.3</f>
        <v>10092322.800000001</v>
      </c>
      <c r="G26" s="14"/>
    </row>
    <row r="27" spans="1:13" x14ac:dyDescent="0.2">
      <c r="A27" s="4" t="s">
        <v>11</v>
      </c>
      <c r="C27" s="13">
        <f>98003409.7+11229758.8+5007882.2</f>
        <v>114241050.7</v>
      </c>
      <c r="D27" s="13"/>
      <c r="E27" s="13">
        <f>70001203.1+6797548.5+3139771.5</f>
        <v>79938523.099999994</v>
      </c>
    </row>
    <row r="28" spans="1:13" x14ac:dyDescent="0.2">
      <c r="C28" s="13"/>
      <c r="D28" s="13"/>
      <c r="E28" s="13"/>
    </row>
    <row r="29" spans="1:13" s="8" customFormat="1" x14ac:dyDescent="0.2">
      <c r="A29" s="8" t="s">
        <v>12</v>
      </c>
      <c r="C29" s="9">
        <f>SUM(C25:C28)</f>
        <v>265728963.89999998</v>
      </c>
      <c r="D29" s="9"/>
      <c r="E29" s="9">
        <f>SUM(E25:E28)</f>
        <v>199524558.80000001</v>
      </c>
      <c r="F29" s="10"/>
      <c r="G29" s="11"/>
      <c r="H29" s="10"/>
      <c r="I29" s="11"/>
      <c r="J29" s="10"/>
      <c r="K29" s="10"/>
      <c r="L29" s="10"/>
      <c r="M29" s="12"/>
    </row>
    <row r="30" spans="1:13" x14ac:dyDescent="0.2">
      <c r="C30" s="13"/>
      <c r="D30" s="13"/>
      <c r="E30" s="13"/>
      <c r="H30" s="3"/>
    </row>
    <row r="31" spans="1:13" x14ac:dyDescent="0.2">
      <c r="A31" s="4" t="s">
        <v>13</v>
      </c>
      <c r="C31" s="13">
        <v>2195832.7000000002</v>
      </c>
      <c r="D31" s="13"/>
      <c r="E31" s="13">
        <v>3491107.8</v>
      </c>
    </row>
    <row r="32" spans="1:13" x14ac:dyDescent="0.2">
      <c r="A32" s="4" t="s">
        <v>14</v>
      </c>
      <c r="C32" s="13">
        <v>6709482.2999999998</v>
      </c>
      <c r="D32" s="13"/>
      <c r="E32" s="13">
        <v>0</v>
      </c>
    </row>
    <row r="33" spans="1:13" x14ac:dyDescent="0.2">
      <c r="C33" s="13"/>
      <c r="D33" s="13"/>
      <c r="E33" s="13"/>
    </row>
    <row r="34" spans="1:13" s="8" customFormat="1" x14ac:dyDescent="0.2">
      <c r="A34" s="8" t="s">
        <v>15</v>
      </c>
      <c r="C34" s="9">
        <f>SUM(C31:C33)</f>
        <v>8905315</v>
      </c>
      <c r="D34" s="9"/>
      <c r="E34" s="9">
        <f>SUM(E31:E33)</f>
        <v>3491107.8</v>
      </c>
      <c r="F34" s="10"/>
      <c r="G34" s="11"/>
      <c r="H34" s="10"/>
      <c r="I34" s="11"/>
      <c r="J34" s="10"/>
      <c r="K34" s="10"/>
      <c r="L34" s="10"/>
      <c r="M34" s="12"/>
    </row>
    <row r="35" spans="1:13" x14ac:dyDescent="0.2">
      <c r="C35" s="13"/>
      <c r="D35" s="13"/>
      <c r="E35" s="13"/>
      <c r="F35" s="10"/>
    </row>
    <row r="36" spans="1:13" s="8" customFormat="1" x14ac:dyDescent="0.2">
      <c r="A36" s="8" t="s">
        <v>16</v>
      </c>
      <c r="C36" s="9">
        <f>+C23+C29+C34</f>
        <v>310593392.59999996</v>
      </c>
      <c r="D36" s="9"/>
      <c r="E36" s="9">
        <f>+E23+E29+E34+E15</f>
        <v>241438305.30000004</v>
      </c>
      <c r="F36" s="10"/>
      <c r="G36" s="10"/>
      <c r="H36" s="10"/>
      <c r="I36" s="11"/>
      <c r="J36" s="10"/>
      <c r="K36" s="10"/>
      <c r="L36" s="10"/>
      <c r="M36" s="12"/>
    </row>
    <row r="37" spans="1:13" ht="10.5" customHeight="1" x14ac:dyDescent="0.2"/>
    <row r="38" spans="1:13" x14ac:dyDescent="0.2">
      <c r="E38" s="13"/>
      <c r="F38" s="15"/>
    </row>
    <row r="59" ht="6.75" customHeight="1" x14ac:dyDescent="0.2"/>
    <row r="66" spans="1:13" s="1" customFormat="1" x14ac:dyDescent="0.2">
      <c r="F66" s="2"/>
      <c r="G66" s="3"/>
      <c r="H66" s="2"/>
      <c r="I66" s="3"/>
      <c r="J66" s="2"/>
      <c r="K66" s="2"/>
      <c r="L66" s="2"/>
    </row>
    <row r="73" spans="1:13" x14ac:dyDescent="0.2">
      <c r="A73" s="16"/>
      <c r="B73" s="16"/>
    </row>
    <row r="74" spans="1:13" x14ac:dyDescent="0.2">
      <c r="A74" s="17"/>
      <c r="B74" s="17"/>
    </row>
    <row r="76" spans="1:13" x14ac:dyDescent="0.2">
      <c r="A76" s="6"/>
      <c r="B76" s="6"/>
      <c r="C76" s="7" t="s">
        <v>36</v>
      </c>
      <c r="D76" s="7"/>
      <c r="E76" s="7" t="s">
        <v>17</v>
      </c>
    </row>
    <row r="77" spans="1:13" x14ac:dyDescent="0.2">
      <c r="A77" s="6" t="s">
        <v>18</v>
      </c>
      <c r="B77" s="6"/>
      <c r="C77" s="6" t="s">
        <v>3</v>
      </c>
      <c r="D77" s="6"/>
      <c r="E77" s="6" t="s">
        <v>3</v>
      </c>
    </row>
    <row r="78" spans="1:13" x14ac:dyDescent="0.2">
      <c r="A78" s="6"/>
      <c r="B78" s="6"/>
      <c r="C78" s="6"/>
      <c r="D78" s="6"/>
      <c r="E78" s="6" t="s">
        <v>4</v>
      </c>
    </row>
    <row r="79" spans="1:13" x14ac:dyDescent="0.2">
      <c r="C79" s="13"/>
      <c r="D79" s="13"/>
      <c r="E79" s="13"/>
    </row>
    <row r="80" spans="1:13" s="8" customFormat="1" x14ac:dyDescent="0.2">
      <c r="A80" s="8" t="s">
        <v>19</v>
      </c>
      <c r="C80" s="9"/>
      <c r="D80" s="9"/>
      <c r="E80" s="9"/>
      <c r="F80" s="10"/>
      <c r="G80" s="11"/>
      <c r="H80" s="10"/>
      <c r="I80" s="11"/>
      <c r="J80" s="10"/>
      <c r="K80" s="10"/>
      <c r="L80" s="10"/>
      <c r="M80" s="12"/>
    </row>
    <row r="81" spans="1:13" s="8" customFormat="1" ht="4.5" customHeight="1" x14ac:dyDescent="0.2">
      <c r="C81" s="9"/>
      <c r="D81" s="9"/>
      <c r="E81" s="9"/>
      <c r="F81" s="10"/>
      <c r="G81" s="11"/>
      <c r="H81" s="10"/>
      <c r="I81" s="11"/>
      <c r="J81" s="10"/>
      <c r="K81" s="10"/>
      <c r="L81" s="10"/>
      <c r="M81" s="12"/>
    </row>
    <row r="82" spans="1:13" x14ac:dyDescent="0.2">
      <c r="A82" s="4" t="s">
        <v>20</v>
      </c>
      <c r="C82" s="13">
        <v>74987851.599999994</v>
      </c>
      <c r="D82" s="13"/>
      <c r="E82" s="13">
        <v>51623192.899999999</v>
      </c>
      <c r="F82" s="10"/>
      <c r="G82" s="18"/>
    </row>
    <row r="83" spans="1:13" x14ac:dyDescent="0.2">
      <c r="A83" s="4" t="s">
        <v>21</v>
      </c>
      <c r="C83" s="13">
        <v>2683737.4</v>
      </c>
      <c r="D83" s="13"/>
      <c r="E83" s="13">
        <v>1537812.3</v>
      </c>
      <c r="G83" s="18"/>
    </row>
    <row r="84" spans="1:13" x14ac:dyDescent="0.2">
      <c r="A84" s="4" t="s">
        <v>22</v>
      </c>
      <c r="C84" s="13">
        <v>12307259.300000001</v>
      </c>
      <c r="D84" s="13"/>
      <c r="E84" s="13">
        <v>8551554.6999999993</v>
      </c>
      <c r="G84" s="18"/>
    </row>
    <row r="85" spans="1:13" x14ac:dyDescent="0.2">
      <c r="A85" s="4" t="s">
        <v>23</v>
      </c>
      <c r="C85" s="13">
        <v>131082558.5</v>
      </c>
      <c r="D85" s="13"/>
      <c r="E85" s="13">
        <v>95406961.599999994</v>
      </c>
      <c r="F85" s="10"/>
      <c r="G85" s="18"/>
    </row>
    <row r="86" spans="1:13" x14ac:dyDescent="0.2">
      <c r="A86" s="4" t="s">
        <v>24</v>
      </c>
      <c r="C86" s="19">
        <v>141744</v>
      </c>
      <c r="D86" s="13"/>
      <c r="E86" s="19">
        <v>27322.1</v>
      </c>
      <c r="G86" s="18"/>
    </row>
    <row r="87" spans="1:13" x14ac:dyDescent="0.2">
      <c r="A87" s="4" t="s">
        <v>25</v>
      </c>
      <c r="C87" s="13">
        <v>16732518.4</v>
      </c>
      <c r="D87" s="13"/>
      <c r="E87" s="13">
        <v>12030766.800000001</v>
      </c>
      <c r="G87" s="18"/>
    </row>
    <row r="88" spans="1:13" x14ac:dyDescent="0.2">
      <c r="A88" s="4" t="s">
        <v>26</v>
      </c>
      <c r="C88" s="19">
        <v>1528644.5</v>
      </c>
      <c r="D88" s="13"/>
      <c r="E88" s="13">
        <v>3782576.8</v>
      </c>
      <c r="G88" s="18"/>
    </row>
    <row r="89" spans="1:13" x14ac:dyDescent="0.2">
      <c r="A89" s="4" t="s">
        <v>27</v>
      </c>
      <c r="C89" s="13">
        <f>12486464.9-6709482.3+0.1</f>
        <v>5776982.7000000002</v>
      </c>
      <c r="D89" s="13" t="s">
        <v>34</v>
      </c>
      <c r="E89" s="13">
        <f>11889133.5-E90</f>
        <v>5669005</v>
      </c>
      <c r="G89" s="18"/>
    </row>
    <row r="90" spans="1:13" x14ac:dyDescent="0.2">
      <c r="A90" s="4" t="s">
        <v>28</v>
      </c>
      <c r="C90" s="2">
        <v>6709482.2999999998</v>
      </c>
      <c r="D90" s="2"/>
      <c r="E90" s="2">
        <v>6220128.5</v>
      </c>
      <c r="F90" s="10"/>
      <c r="G90" s="18"/>
    </row>
    <row r="91" spans="1:13" x14ac:dyDescent="0.2">
      <c r="A91" s="4" t="s">
        <v>29</v>
      </c>
      <c r="C91" s="13">
        <v>58642613.899999999</v>
      </c>
      <c r="D91" s="13"/>
      <c r="E91" s="13">
        <v>48780014.799999997</v>
      </c>
      <c r="G91" s="18"/>
      <c r="H91" s="18"/>
      <c r="I91" s="18"/>
    </row>
    <row r="92" spans="1:13" x14ac:dyDescent="0.2">
      <c r="C92" s="13"/>
      <c r="D92" s="13"/>
      <c r="E92" s="13"/>
      <c r="F92" s="10"/>
      <c r="G92" s="2"/>
    </row>
    <row r="93" spans="1:13" s="8" customFormat="1" x14ac:dyDescent="0.2">
      <c r="A93" s="8" t="s">
        <v>30</v>
      </c>
      <c r="C93" s="9">
        <f>SUM(C82:C92)</f>
        <v>310593392.60000002</v>
      </c>
      <c r="D93" s="9"/>
      <c r="E93" s="9">
        <f>SUM(E82:E92)</f>
        <v>233629335.5</v>
      </c>
      <c r="F93" s="10"/>
      <c r="G93" s="20"/>
      <c r="H93" s="10"/>
      <c r="I93" s="11"/>
      <c r="J93" s="10"/>
      <c r="K93" s="10"/>
      <c r="L93" s="10"/>
      <c r="M93" s="12"/>
    </row>
    <row r="94" spans="1:13" ht="9.75" customHeight="1" x14ac:dyDescent="0.2"/>
    <row r="95" spans="1:13" x14ac:dyDescent="0.2">
      <c r="G95" s="2"/>
    </row>
    <row r="96" spans="1:13" x14ac:dyDescent="0.2">
      <c r="F96" s="21"/>
    </row>
    <row r="97" spans="6:6" x14ac:dyDescent="0.2">
      <c r="F97" s="21"/>
    </row>
    <row r="121" ht="18.75" customHeight="1" x14ac:dyDescent="0.2"/>
    <row r="136" spans="1:13" x14ac:dyDescent="0.2">
      <c r="A136" s="16"/>
      <c r="B136" s="16"/>
    </row>
    <row r="137" spans="1:13" s="1" customFormat="1" x14ac:dyDescent="0.2">
      <c r="F137" s="2"/>
      <c r="G137" s="3"/>
      <c r="H137" s="2"/>
      <c r="I137" s="3"/>
      <c r="J137" s="2"/>
      <c r="K137" s="2"/>
      <c r="L137" s="2"/>
    </row>
    <row r="139" spans="1:13" s="8" customFormat="1" x14ac:dyDescent="0.2">
      <c r="A139" s="22" t="s">
        <v>41</v>
      </c>
      <c r="B139" s="22"/>
      <c r="C139" s="22"/>
      <c r="D139" s="22"/>
      <c r="E139" s="22"/>
      <c r="F139" s="23"/>
      <c r="G139" s="11"/>
      <c r="H139" s="10"/>
      <c r="I139" s="11"/>
      <c r="J139" s="10"/>
      <c r="K139" s="10"/>
      <c r="L139" s="10"/>
      <c r="M139" s="12"/>
    </row>
    <row r="142" spans="1:13" x14ac:dyDescent="0.2">
      <c r="G142" s="2"/>
    </row>
    <row r="143" spans="1:13" x14ac:dyDescent="0.2">
      <c r="G143" s="10"/>
      <c r="H143" s="10"/>
    </row>
    <row r="144" spans="1:13" x14ac:dyDescent="0.2">
      <c r="G144" s="2"/>
      <c r="H144" s="24"/>
      <c r="I144" s="11"/>
      <c r="J144" s="24"/>
      <c r="L144" s="24"/>
    </row>
    <row r="145" spans="1:13" x14ac:dyDescent="0.2">
      <c r="G145" s="2"/>
    </row>
    <row r="146" spans="1:13" x14ac:dyDescent="0.2">
      <c r="A146" s="25" t="s">
        <v>31</v>
      </c>
      <c r="B146" s="26"/>
      <c r="C146" s="26"/>
      <c r="D146" s="26"/>
      <c r="E146" s="27"/>
      <c r="G146" s="21"/>
    </row>
    <row r="147" spans="1:13" x14ac:dyDescent="0.2">
      <c r="A147" s="28" t="s">
        <v>3</v>
      </c>
      <c r="B147" s="29"/>
      <c r="C147" s="29"/>
      <c r="D147" s="29"/>
      <c r="E147" s="30"/>
      <c r="I147" s="2"/>
    </row>
    <row r="148" spans="1:13" s="36" customFormat="1" x14ac:dyDescent="0.2">
      <c r="A148" s="31">
        <v>30</v>
      </c>
      <c r="B148" s="31">
        <v>60</v>
      </c>
      <c r="C148" s="31">
        <v>90</v>
      </c>
      <c r="D148" s="31" t="s">
        <v>32</v>
      </c>
      <c r="E148" s="31" t="s">
        <v>33</v>
      </c>
      <c r="F148" s="32"/>
      <c r="G148" s="33"/>
      <c r="H148" s="32"/>
      <c r="I148" s="34"/>
      <c r="J148" s="32"/>
      <c r="K148" s="32"/>
      <c r="L148" s="2"/>
      <c r="M148" s="35"/>
    </row>
    <row r="149" spans="1:13" x14ac:dyDescent="0.2">
      <c r="A149" s="37"/>
      <c r="B149" s="37"/>
      <c r="C149" s="37"/>
      <c r="D149" s="37"/>
      <c r="E149" s="37"/>
      <c r="G149" s="38"/>
    </row>
    <row r="150" spans="1:13" x14ac:dyDescent="0.2">
      <c r="A150" s="39"/>
      <c r="B150" s="39"/>
      <c r="C150" s="39"/>
      <c r="D150" s="39"/>
      <c r="E150" s="39"/>
      <c r="G150" s="21"/>
      <c r="H150" s="10"/>
      <c r="I150" s="40"/>
      <c r="J150" s="10"/>
      <c r="L150" s="10"/>
    </row>
    <row r="151" spans="1:13" x14ac:dyDescent="0.2">
      <c r="A151" s="41">
        <v>59713.9</v>
      </c>
      <c r="B151" s="41">
        <v>61422.8</v>
      </c>
      <c r="C151" s="41">
        <f>62238.9+5344453.5</f>
        <v>5406692.4000000004</v>
      </c>
      <c r="D151" s="41">
        <f>59977946.6+1877560.6+1194005.2+2764.1</f>
        <v>63052276.500000007</v>
      </c>
      <c r="E151" s="42">
        <f>+A151+B151+C151+D151</f>
        <v>68580105.600000009</v>
      </c>
      <c r="G151" s="43"/>
      <c r="H151" s="10"/>
      <c r="I151" s="43"/>
      <c r="J151" s="10"/>
      <c r="K151" s="10"/>
      <c r="L151" s="24"/>
    </row>
    <row r="152" spans="1:13" x14ac:dyDescent="0.2">
      <c r="A152" s="44"/>
      <c r="B152" s="44"/>
      <c r="C152" s="44"/>
      <c r="D152" s="44"/>
      <c r="E152" s="45" t="s">
        <v>34</v>
      </c>
      <c r="I152" s="2"/>
    </row>
    <row r="153" spans="1:13" x14ac:dyDescent="0.2">
      <c r="A153" s="39"/>
      <c r="B153" s="39"/>
      <c r="C153" s="39"/>
      <c r="D153" s="39"/>
      <c r="E153" s="39"/>
      <c r="J153" s="46"/>
    </row>
    <row r="154" spans="1:13" x14ac:dyDescent="0.2">
      <c r="A154" s="47"/>
      <c r="B154" s="47"/>
      <c r="C154" s="47"/>
      <c r="D154" s="47"/>
      <c r="E154" s="47"/>
      <c r="I154" s="2"/>
      <c r="J154" s="46"/>
    </row>
    <row r="155" spans="1:13" x14ac:dyDescent="0.2">
      <c r="G155" s="2"/>
      <c r="J155" s="24"/>
    </row>
    <row r="156" spans="1:13" x14ac:dyDescent="0.2">
      <c r="E156" s="13"/>
      <c r="J156" s="46"/>
    </row>
    <row r="157" spans="1:13" x14ac:dyDescent="0.2">
      <c r="G157" s="11"/>
      <c r="I157" s="11"/>
      <c r="L157" s="10"/>
    </row>
    <row r="158" spans="1:13" x14ac:dyDescent="0.2">
      <c r="H158" s="48"/>
    </row>
    <row r="159" spans="1:13" x14ac:dyDescent="0.2">
      <c r="H159" s="48"/>
    </row>
    <row r="160" spans="1:13" x14ac:dyDescent="0.2">
      <c r="H160" s="48"/>
    </row>
    <row r="161" spans="8:9" x14ac:dyDescent="0.2">
      <c r="H161" s="49"/>
      <c r="I161" s="11"/>
    </row>
    <row r="162" spans="8:9" x14ac:dyDescent="0.2">
      <c r="H162" s="49"/>
    </row>
    <row r="163" spans="8:9" x14ac:dyDescent="0.2">
      <c r="H163" s="49"/>
    </row>
    <row r="164" spans="8:9" x14ac:dyDescent="0.2">
      <c r="H164" s="48"/>
      <c r="I164" s="11"/>
    </row>
    <row r="165" spans="8:9" x14ac:dyDescent="0.2">
      <c r="H165" s="10"/>
    </row>
  </sheetData>
  <mergeCells count="8">
    <mergeCell ref="A147:E147"/>
    <mergeCell ref="A7:E7"/>
    <mergeCell ref="A8:E8"/>
    <mergeCell ref="A73:B73"/>
    <mergeCell ref="A74:B74"/>
    <mergeCell ref="A136:B136"/>
    <mergeCell ref="A146:E146"/>
    <mergeCell ref="A9:E9"/>
  </mergeCells>
  <printOptions horizontalCentered="1"/>
  <pageMargins left="0.19685039370078741" right="0.19685039370078741" top="0.17" bottom="0.19685039370078741" header="0.17"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Graficas</vt:lpstr>
      <vt:lpstr>Graficas!Área_de_impresión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Carol</cp:lastModifiedBy>
  <cp:lastPrinted>2023-03-15T18:38:38Z</cp:lastPrinted>
  <dcterms:created xsi:type="dcterms:W3CDTF">2013-04-30T00:27:57Z</dcterms:created>
  <dcterms:modified xsi:type="dcterms:W3CDTF">2023-10-24T23:13:58Z</dcterms:modified>
</cp:coreProperties>
</file>