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4 " sheetId="1" r:id="rId1"/>
  </sheets>
  <definedNames>
    <definedName name="_xlnm.Print_Area" localSheetId="0">'Formato 4 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F67" i="1" s="1"/>
  <c r="E68" i="1"/>
  <c r="G67" i="1"/>
  <c r="G75" i="1" s="1"/>
  <c r="G76" i="1" s="1"/>
  <c r="E67" i="1"/>
  <c r="E75" i="1" s="1"/>
  <c r="E76" i="1" s="1"/>
  <c r="G66" i="1"/>
  <c r="F66" i="1"/>
  <c r="E66" i="1"/>
  <c r="G56" i="1"/>
  <c r="E56" i="1"/>
  <c r="F54" i="1"/>
  <c r="E54" i="1"/>
  <c r="F53" i="1"/>
  <c r="E53" i="1"/>
  <c r="E52" i="1" s="1"/>
  <c r="F52" i="1"/>
  <c r="G51" i="1"/>
  <c r="F51" i="1"/>
  <c r="E51" i="1"/>
  <c r="E60" i="1" s="1"/>
  <c r="E61" i="1" s="1"/>
  <c r="G43" i="1"/>
  <c r="G54" i="1" s="1"/>
  <c r="F42" i="1"/>
  <c r="E42" i="1"/>
  <c r="G39" i="1"/>
  <c r="G38" i="1" s="1"/>
  <c r="F38" i="1"/>
  <c r="F46" i="1" s="1"/>
  <c r="F12" i="1" s="1"/>
  <c r="F9" i="1" s="1"/>
  <c r="E38" i="1"/>
  <c r="E46" i="1" s="1"/>
  <c r="E12" i="1" s="1"/>
  <c r="E9" i="1" s="1"/>
  <c r="E22" i="1" s="1"/>
  <c r="E23" i="1" s="1"/>
  <c r="E24" i="1" s="1"/>
  <c r="E33" i="1" s="1"/>
  <c r="G31" i="1"/>
  <c r="G30" i="1"/>
  <c r="F30" i="1"/>
  <c r="G29" i="1"/>
  <c r="F29" i="1"/>
  <c r="E29" i="1"/>
  <c r="G18" i="1"/>
  <c r="G15" i="1"/>
  <c r="F15" i="1"/>
  <c r="F56" i="1" s="1"/>
  <c r="E15" i="1"/>
  <c r="G14" i="1"/>
  <c r="E14" i="1"/>
  <c r="F60" i="1" l="1"/>
  <c r="F61" i="1" s="1"/>
  <c r="F75" i="1"/>
  <c r="F76" i="1" s="1"/>
  <c r="G53" i="1"/>
  <c r="G52" i="1" s="1"/>
  <c r="G60" i="1" s="1"/>
  <c r="G61" i="1" s="1"/>
  <c r="F14" i="1"/>
  <c r="F22" i="1" s="1"/>
  <c r="F23" i="1" s="1"/>
  <c r="F24" i="1" s="1"/>
  <c r="F33" i="1" s="1"/>
  <c r="G42" i="1"/>
  <c r="G46" i="1" s="1"/>
  <c r="G12" i="1" s="1"/>
  <c r="G9" i="1" s="1"/>
  <c r="G22" i="1" s="1"/>
  <c r="G23" i="1" s="1"/>
  <c r="G24" i="1" s="1"/>
  <c r="G33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<sst xmlns="http://schemas.openxmlformats.org/spreadsheetml/2006/main" count="65" uniqueCount="46">
  <si>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</si>
  <si>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Sector Central del Poder Ejecutivo del Estado Libre y Soberano de México</t>
  </si>
  <si>
    <t>Balance Presupuestario - LDF</t>
  </si>
  <si>
    <t>Del 1 de enero al 30 de septiembre de 2020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</si>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</sst>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Gotham Book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Gotham Book"/>
    </font>
    <font>
      <b/>
      <sz val="6"/>
      <color theme="1"/>
      <name val="Gotham Book"/>
    </font>
    <font>
      <b/>
      <sz val="6"/>
      <color theme="1"/>
      <name val="Arial"/>
      <family val="2"/>
    </font>
    <font>
      <sz val="6"/>
      <color theme="1"/>
      <name val="Gotham Book"/>
    </font>
    <font>
      <sz val="11"/>
      <color theme="1"/>
      <name val="Gotham Book"/>
    </font>
    <font>
      <b/>
      <vertAlign val="superscript"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10" fillId="0" borderId="0" xfId="0" applyFont="1" applyBorder="1"/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10" fillId="0" borderId="0" xfId="0" applyFont="1"/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2" borderId="13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64" fontId="9" fillId="0" borderId="25" xfId="0" applyNumberFormat="1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tabSelected="1" zoomScale="140" zoomScaleNormal="140" zoomScaleSheetLayoutView="140" workbookViewId="0">
      <selection activeCell="D11" sqref="D11"/>
    </sheetView>
  </sheetViews>
  <sheetFormatPr baseColWidth="10" defaultColWidth="0" defaultRowHeight="15" zeroHeight="1" x14ac:dyDescent="0.25"/>
  <cols>
    <col min="1" max="3" width="2.7109375" style="3" customWidth="1"/>
    <col min="4" max="4" width="56.5703125" style="3" customWidth="1"/>
    <col min="5" max="7" width="13.7109375" style="3" customWidth="1"/>
    <col min="8" max="8" width="2" style="9" customWidth="1"/>
    <col min="9" max="9" width="12.7109375" style="9" bestFit="1" customWidth="1"/>
    <col min="10" max="11" width="9.7109375" style="9" customWidth="1"/>
    <col min="12" max="12" width="10.5703125" style="3" customWidth="1"/>
    <col min="13" max="13" width="0" style="3" hidden="1" customWidth="1"/>
    <col min="14" max="16384" width="11.42578125" hidden="1"/>
  </cols>
  <sheetData>
    <row r="1" spans="2:12" customFormat="1" x14ac:dyDescent="0.2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3"/>
    </row>
    <row r="2" spans="2:12" customFormat="1" x14ac:dyDescent="0.2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3"/>
    </row>
    <row r="3" spans="2:12" customFormat="1" x14ac:dyDescent="0.25">
      <c r="B3" s="4" t="s">
        <v>2</v>
      </c>
      <c r="C3" s="4"/>
      <c r="D3" s="4"/>
      <c r="E3" s="4"/>
      <c r="F3" s="4"/>
      <c r="G3" s="4"/>
      <c r="H3" s="5"/>
      <c r="I3" s="5"/>
      <c r="J3" s="5"/>
      <c r="K3" s="5"/>
      <c r="L3" s="3"/>
    </row>
    <row r="4" spans="2:12" customFormat="1" x14ac:dyDescent="0.25">
      <c r="B4" s="4" t="s">
        <v>3</v>
      </c>
      <c r="C4" s="4"/>
      <c r="D4" s="4"/>
      <c r="E4" s="4"/>
      <c r="F4" s="4"/>
      <c r="G4" s="4"/>
      <c r="H4" s="5"/>
      <c r="I4" s="5"/>
      <c r="J4" s="5"/>
      <c r="K4" s="5"/>
      <c r="L4" s="6"/>
    </row>
    <row r="5" spans="2:12" customFormat="1" x14ac:dyDescent="0.25">
      <c r="B5" s="4" t="s">
        <v>4</v>
      </c>
      <c r="C5" s="4"/>
      <c r="D5" s="4"/>
      <c r="E5" s="4"/>
      <c r="F5" s="4"/>
      <c r="G5" s="4"/>
      <c r="H5" s="5"/>
      <c r="I5" s="5"/>
      <c r="J5" s="5"/>
      <c r="K5" s="5"/>
      <c r="L5" s="6"/>
    </row>
    <row r="6" spans="2:12" customFormat="1" ht="8.1" customHeight="1" thickBot="1" x14ac:dyDescent="0.3">
      <c r="B6" s="7"/>
      <c r="C6" s="8"/>
      <c r="D6" s="8"/>
      <c r="E6" s="8"/>
      <c r="F6" s="8"/>
      <c r="G6" s="8"/>
      <c r="H6" s="9"/>
      <c r="I6" s="9"/>
      <c r="J6" s="9"/>
      <c r="K6" s="9"/>
      <c r="L6" s="3"/>
    </row>
    <row r="7" spans="2:12" customFormat="1" ht="16.5" x14ac:dyDescent="0.25">
      <c r="B7" s="10" t="s">
        <v>5</v>
      </c>
      <c r="C7" s="11"/>
      <c r="D7" s="12"/>
      <c r="E7" s="13" t="s">
        <v>6</v>
      </c>
      <c r="F7" s="13" t="s">
        <v>7</v>
      </c>
      <c r="G7" s="14" t="s">
        <v>8</v>
      </c>
      <c r="H7" s="15"/>
      <c r="I7" s="15"/>
      <c r="J7" s="15"/>
      <c r="K7" s="15"/>
      <c r="L7" s="3"/>
    </row>
    <row r="8" spans="2:12" customFormat="1" ht="8.1" customHeight="1" x14ac:dyDescent="0.25">
      <c r="B8" s="16"/>
      <c r="C8" s="17"/>
      <c r="D8" s="18"/>
      <c r="E8" s="19"/>
      <c r="F8" s="19"/>
      <c r="G8" s="20"/>
      <c r="H8" s="21"/>
      <c r="I8" s="21"/>
      <c r="J8" s="21"/>
      <c r="K8" s="21"/>
      <c r="L8" s="3"/>
    </row>
    <row r="9" spans="2:12" customFormat="1" ht="12.95" customHeight="1" x14ac:dyDescent="0.25">
      <c r="B9" s="22"/>
      <c r="C9" s="23" t="s">
        <v>9</v>
      </c>
      <c r="D9" s="24"/>
      <c r="E9" s="25">
        <f>E10+E11+E12</f>
        <v>263488617.5</v>
      </c>
      <c r="F9" s="25">
        <f>F10+F11+F12</f>
        <v>189200043.20000002</v>
      </c>
      <c r="G9" s="26">
        <f>G10+G11+G12</f>
        <v>189200043.20000002</v>
      </c>
      <c r="H9" s="9"/>
      <c r="I9" s="6"/>
      <c r="J9" s="6"/>
      <c r="K9" s="6"/>
      <c r="L9" s="6"/>
    </row>
    <row r="10" spans="2:12" customFormat="1" ht="12.95" customHeight="1" x14ac:dyDescent="0.25">
      <c r="B10" s="22"/>
      <c r="C10" s="27"/>
      <c r="D10" s="28" t="s">
        <v>10</v>
      </c>
      <c r="E10" s="25">
        <v>162245187.40000001</v>
      </c>
      <c r="F10" s="25">
        <v>120898817.7</v>
      </c>
      <c r="G10" s="26">
        <v>120898817.7</v>
      </c>
      <c r="H10" s="6"/>
      <c r="I10" s="6"/>
      <c r="J10" s="6"/>
      <c r="K10" s="6"/>
      <c r="L10" s="6"/>
    </row>
    <row r="11" spans="2:12" customFormat="1" ht="12.95" customHeight="1" x14ac:dyDescent="0.25">
      <c r="B11" s="22"/>
      <c r="C11" s="27"/>
      <c r="D11" s="28" t="s">
        <v>11</v>
      </c>
      <c r="E11" s="25">
        <v>95243430.099999994</v>
      </c>
      <c r="F11" s="25">
        <v>67567691.400000006</v>
      </c>
      <c r="G11" s="26">
        <v>67567691.400000006</v>
      </c>
      <c r="H11" s="6"/>
      <c r="I11" s="6"/>
      <c r="J11" s="6"/>
      <c r="K11" s="6"/>
      <c r="L11" s="6"/>
    </row>
    <row r="12" spans="2:12" customFormat="1" ht="12.95" customHeight="1" x14ac:dyDescent="0.25">
      <c r="B12" s="22"/>
      <c r="C12" s="27"/>
      <c r="D12" s="28" t="s">
        <v>12</v>
      </c>
      <c r="E12" s="25">
        <f>+E46</f>
        <v>6000000</v>
      </c>
      <c r="F12" s="25">
        <f>+F46</f>
        <v>733534.09999999986</v>
      </c>
      <c r="G12" s="26">
        <f>+G46</f>
        <v>733534.09999999986</v>
      </c>
      <c r="H12" s="6"/>
      <c r="I12" s="29"/>
      <c r="J12" s="29"/>
      <c r="K12" s="6"/>
      <c r="L12" s="6"/>
    </row>
    <row r="13" spans="2:12" customFormat="1" ht="8.1" customHeight="1" x14ac:dyDescent="0.25">
      <c r="B13" s="22"/>
      <c r="C13" s="30"/>
      <c r="D13" s="31"/>
      <c r="E13" s="32"/>
      <c r="F13" s="32"/>
      <c r="G13" s="33"/>
      <c r="H13" s="21"/>
      <c r="I13" s="6"/>
      <c r="J13" s="21"/>
      <c r="K13" s="21"/>
      <c r="L13" s="6"/>
    </row>
    <row r="14" spans="2:12" customFormat="1" ht="12.95" customHeight="1" x14ac:dyDescent="0.25">
      <c r="B14" s="34"/>
      <c r="C14" s="23" t="s">
        <v>13</v>
      </c>
      <c r="D14" s="24"/>
      <c r="E14" s="25">
        <f>SUM(E15:E16)</f>
        <v>263488617.5</v>
      </c>
      <c r="F14" s="25">
        <f t="shared" ref="F14:G14" si="0">F15+F16</f>
        <v>186611326.29999998</v>
      </c>
      <c r="G14" s="26">
        <f t="shared" si="0"/>
        <v>182360634.5</v>
      </c>
      <c r="H14" s="29"/>
      <c r="I14" s="6"/>
      <c r="J14" s="6"/>
      <c r="K14" s="6"/>
      <c r="L14" s="29"/>
    </row>
    <row r="15" spans="2:12" customFormat="1" ht="12.95" customHeight="1" x14ac:dyDescent="0.25">
      <c r="B15" s="22"/>
      <c r="C15" s="27"/>
      <c r="D15" s="28" t="s">
        <v>14</v>
      </c>
      <c r="E15" s="25">
        <f>180482093.3-4909591.9</f>
        <v>175572501.40000001</v>
      </c>
      <c r="F15" s="25">
        <f>123732626.1-1762618.7</f>
        <v>121970007.39999999</v>
      </c>
      <c r="G15" s="26">
        <f>119913194.5-1762618.7</f>
        <v>118150575.8</v>
      </c>
      <c r="H15" s="6"/>
      <c r="I15" s="6"/>
      <c r="J15" s="6"/>
      <c r="K15" s="6"/>
      <c r="L15" s="6"/>
    </row>
    <row r="16" spans="2:12" customFormat="1" ht="12.95" customHeight="1" x14ac:dyDescent="0.25">
      <c r="B16" s="22"/>
      <c r="C16" s="27"/>
      <c r="D16" s="28" t="s">
        <v>15</v>
      </c>
      <c r="E16" s="25">
        <v>87916116.099999994</v>
      </c>
      <c r="F16" s="25">
        <v>64641318.899999999</v>
      </c>
      <c r="G16" s="26">
        <v>64210058.700000003</v>
      </c>
      <c r="H16" s="6"/>
      <c r="I16" s="29"/>
      <c r="J16" s="29"/>
      <c r="K16" s="29"/>
      <c r="L16" s="6"/>
    </row>
    <row r="17" spans="2:12" customFormat="1" ht="8.1" customHeight="1" x14ac:dyDescent="0.25">
      <c r="B17" s="22"/>
      <c r="C17" s="30"/>
      <c r="D17" s="31"/>
      <c r="E17" s="32"/>
      <c r="F17" s="32"/>
      <c r="G17" s="33"/>
      <c r="H17" s="29"/>
      <c r="I17" s="29"/>
      <c r="J17" s="29"/>
      <c r="K17" s="29"/>
      <c r="L17" s="6"/>
    </row>
    <row r="18" spans="2:12" customFormat="1" ht="12.95" customHeight="1" x14ac:dyDescent="0.25">
      <c r="B18" s="22"/>
      <c r="C18" s="23" t="s">
        <v>16</v>
      </c>
      <c r="D18" s="24"/>
      <c r="E18" s="35"/>
      <c r="F18" s="25">
        <v>65388.1</v>
      </c>
      <c r="G18" s="26">
        <f>SUM(G19:G20)</f>
        <v>65388.1</v>
      </c>
      <c r="H18" s="21"/>
      <c r="I18" s="6"/>
      <c r="J18" s="21"/>
      <c r="K18" s="21"/>
      <c r="L18" s="29"/>
    </row>
    <row r="19" spans="2:12" customFormat="1" ht="12.95" customHeight="1" x14ac:dyDescent="0.25">
      <c r="B19" s="22"/>
      <c r="C19" s="27"/>
      <c r="D19" s="28" t="s">
        <v>17</v>
      </c>
      <c r="E19" s="35"/>
      <c r="F19" s="25">
        <v>65388.1</v>
      </c>
      <c r="G19" s="26">
        <v>65388.1</v>
      </c>
      <c r="H19" s="6"/>
      <c r="I19" s="6"/>
      <c r="J19" s="6"/>
      <c r="K19" s="6"/>
      <c r="L19" s="6"/>
    </row>
    <row r="20" spans="2:12" customFormat="1" ht="12.95" customHeight="1" x14ac:dyDescent="0.25">
      <c r="B20" s="22"/>
      <c r="C20" s="27"/>
      <c r="D20" s="28" t="s">
        <v>18</v>
      </c>
      <c r="E20" s="35"/>
      <c r="F20" s="25">
        <v>0</v>
      </c>
      <c r="G20" s="33">
        <v>0</v>
      </c>
      <c r="H20" s="6"/>
      <c r="I20" s="6"/>
      <c r="J20" s="6"/>
      <c r="K20" s="6"/>
      <c r="L20" s="6"/>
    </row>
    <row r="21" spans="2:12" customFormat="1" ht="8.1" customHeight="1" x14ac:dyDescent="0.25">
      <c r="B21" s="22"/>
      <c r="C21" s="30"/>
      <c r="D21" s="31"/>
      <c r="E21" s="32"/>
      <c r="F21" s="32"/>
      <c r="G21" s="33"/>
      <c r="H21" s="6"/>
      <c r="I21" s="6"/>
      <c r="J21" s="6"/>
      <c r="K21" s="6"/>
      <c r="L21" s="6"/>
    </row>
    <row r="22" spans="2:12" customFormat="1" ht="12.95" customHeight="1" x14ac:dyDescent="0.25">
      <c r="B22" s="22"/>
      <c r="C22" s="23" t="s">
        <v>19</v>
      </c>
      <c r="D22" s="24"/>
      <c r="E22" s="25">
        <f>E9-E14+E18</f>
        <v>0</v>
      </c>
      <c r="F22" s="25">
        <f>F9-F14+F18</f>
        <v>2654105.0000000359</v>
      </c>
      <c r="G22" s="26">
        <f>G9-G14+G18</f>
        <v>6904796.8000000175</v>
      </c>
      <c r="H22" s="29"/>
      <c r="I22" s="29"/>
      <c r="J22" s="29"/>
      <c r="K22" s="29"/>
      <c r="L22" s="6"/>
    </row>
    <row r="23" spans="2:12" customFormat="1" ht="12.95" customHeight="1" x14ac:dyDescent="0.25">
      <c r="B23" s="22"/>
      <c r="C23" s="23" t="s">
        <v>20</v>
      </c>
      <c r="D23" s="24"/>
      <c r="E23" s="25">
        <f>E22-E12</f>
        <v>-6000000</v>
      </c>
      <c r="F23" s="25">
        <f>F22-F12</f>
        <v>1920570.900000036</v>
      </c>
      <c r="G23" s="26">
        <f>G22-G12</f>
        <v>6171262.7000000179</v>
      </c>
      <c r="H23" s="6"/>
      <c r="I23" s="6"/>
      <c r="J23" s="6"/>
      <c r="K23" s="6"/>
      <c r="L23" s="6"/>
    </row>
    <row r="24" spans="2:12" customFormat="1" x14ac:dyDescent="0.25">
      <c r="B24" s="22"/>
      <c r="C24" s="23" t="s">
        <v>21</v>
      </c>
      <c r="D24" s="24"/>
      <c r="E24" s="25">
        <f>E23-E18</f>
        <v>-6000000</v>
      </c>
      <c r="F24" s="25">
        <f>F23-F18</f>
        <v>1855182.8000000359</v>
      </c>
      <c r="G24" s="26">
        <f>G23-G18</f>
        <v>6105874.6000000183</v>
      </c>
      <c r="H24" s="6"/>
      <c r="I24" s="6"/>
      <c r="J24" s="6"/>
      <c r="K24" s="6"/>
      <c r="L24" s="6"/>
    </row>
    <row r="25" spans="2:12" customFormat="1" ht="8.1" customHeight="1" thickBot="1" x14ac:dyDescent="0.3">
      <c r="B25" s="36"/>
      <c r="C25" s="37"/>
      <c r="D25" s="38"/>
      <c r="E25" s="39"/>
      <c r="F25" s="39"/>
      <c r="G25" s="40"/>
      <c r="H25" s="21"/>
      <c r="I25" s="21"/>
      <c r="J25" s="21"/>
      <c r="K25" s="21"/>
      <c r="L25" s="6"/>
    </row>
    <row r="26" spans="2:12" customFormat="1" ht="8.1" customHeight="1" thickBot="1" x14ac:dyDescent="0.3">
      <c r="B26" s="41"/>
      <c r="C26" s="42"/>
      <c r="D26" s="42"/>
      <c r="E26" s="42"/>
      <c r="F26" s="42"/>
      <c r="G26" s="42"/>
      <c r="H26" s="9"/>
      <c r="I26" s="9"/>
      <c r="J26" s="9"/>
      <c r="K26" s="9"/>
      <c r="L26" s="3"/>
    </row>
    <row r="27" spans="2:12" customFormat="1" x14ac:dyDescent="0.25">
      <c r="B27" s="43" t="s">
        <v>22</v>
      </c>
      <c r="C27" s="44"/>
      <c r="D27" s="44"/>
      <c r="E27" s="13" t="s">
        <v>23</v>
      </c>
      <c r="F27" s="13" t="s">
        <v>7</v>
      </c>
      <c r="G27" s="14" t="s">
        <v>24</v>
      </c>
      <c r="H27" s="15"/>
      <c r="I27" s="15"/>
      <c r="J27" s="15"/>
      <c r="K27" s="15"/>
      <c r="L27" s="3"/>
    </row>
    <row r="28" spans="2:12" customFormat="1" ht="8.1" customHeight="1" x14ac:dyDescent="0.25">
      <c r="B28" s="16"/>
      <c r="C28" s="17"/>
      <c r="D28" s="18"/>
      <c r="E28" s="32"/>
      <c r="F28" s="32"/>
      <c r="G28" s="33"/>
      <c r="H28" s="21"/>
      <c r="I28" s="21"/>
      <c r="J28" s="21"/>
      <c r="K28" s="21"/>
      <c r="L28" s="3"/>
    </row>
    <row r="29" spans="2:12" customFormat="1" ht="12.95" customHeight="1" x14ac:dyDescent="0.25">
      <c r="B29" s="34"/>
      <c r="C29" s="23" t="s">
        <v>25</v>
      </c>
      <c r="D29" s="24"/>
      <c r="E29" s="25">
        <f>E30+E31</f>
        <v>4056073.3</v>
      </c>
      <c r="F29" s="25">
        <f t="shared" ref="F29:G29" si="1">F30+F31</f>
        <v>2655261.2999999998</v>
      </c>
      <c r="G29" s="26">
        <f t="shared" si="1"/>
        <v>2655261.2999999998</v>
      </c>
      <c r="H29" s="6"/>
      <c r="I29" s="6"/>
      <c r="J29" s="6"/>
      <c r="K29" s="6"/>
      <c r="L29" s="3"/>
    </row>
    <row r="30" spans="2:12" customFormat="1" ht="12.95" customHeight="1" x14ac:dyDescent="0.25">
      <c r="B30" s="22"/>
      <c r="C30" s="27"/>
      <c r="D30" s="45" t="s">
        <v>26</v>
      </c>
      <c r="E30" s="25">
        <v>4056073.3</v>
      </c>
      <c r="F30" s="25">
        <f>2047446.5+140672+261929.4</f>
        <v>2450047.9</v>
      </c>
      <c r="G30" s="26">
        <f>+F30</f>
        <v>2450047.9</v>
      </c>
      <c r="H30" s="6"/>
      <c r="I30" s="6"/>
      <c r="J30" s="6"/>
      <c r="K30" s="6"/>
      <c r="L30" s="3"/>
    </row>
    <row r="31" spans="2:12" customFormat="1" ht="12.95" customHeight="1" x14ac:dyDescent="0.25">
      <c r="B31" s="22"/>
      <c r="C31" s="27"/>
      <c r="D31" s="45" t="s">
        <v>27</v>
      </c>
      <c r="E31" s="25">
        <v>0</v>
      </c>
      <c r="F31" s="25">
        <v>205213.4</v>
      </c>
      <c r="G31" s="26">
        <f>+F31</f>
        <v>205213.4</v>
      </c>
      <c r="H31" s="6"/>
      <c r="I31" s="6"/>
      <c r="J31" s="6"/>
      <c r="K31" s="6"/>
      <c r="L31" s="3"/>
    </row>
    <row r="32" spans="2:12" customFormat="1" ht="8.1" customHeight="1" x14ac:dyDescent="0.25">
      <c r="B32" s="22"/>
      <c r="C32" s="30"/>
      <c r="D32" s="31"/>
      <c r="E32" s="25"/>
      <c r="F32" s="25"/>
      <c r="G32" s="26"/>
      <c r="H32" s="6"/>
      <c r="I32" s="6"/>
      <c r="J32" s="6"/>
      <c r="K32" s="6"/>
      <c r="L32" s="3"/>
    </row>
    <row r="33" spans="2:11" customFormat="1" ht="12.95" customHeight="1" x14ac:dyDescent="0.25">
      <c r="B33" s="34"/>
      <c r="C33" s="23" t="s">
        <v>28</v>
      </c>
      <c r="D33" s="24"/>
      <c r="E33" s="46">
        <f>E24+E29</f>
        <v>-1943926.7000000002</v>
      </c>
      <c r="F33" s="46">
        <f>F24+F29</f>
        <v>4510444.1000000359</v>
      </c>
      <c r="G33" s="47">
        <f>G24+G29</f>
        <v>8761135.9000000171</v>
      </c>
      <c r="H33" s="29"/>
      <c r="I33" s="29"/>
      <c r="J33" s="29"/>
      <c r="K33" s="29"/>
    </row>
    <row r="34" spans="2:11" customFormat="1" ht="8.1" customHeight="1" thickBot="1" x14ac:dyDescent="0.3">
      <c r="B34" s="36"/>
      <c r="C34" s="37"/>
      <c r="D34" s="38"/>
      <c r="E34" s="39"/>
      <c r="F34" s="39"/>
      <c r="G34" s="40"/>
      <c r="H34" s="21"/>
      <c r="I34" s="21"/>
      <c r="J34" s="21"/>
      <c r="K34" s="21"/>
    </row>
    <row r="35" spans="2:11" customFormat="1" ht="8.1" customHeight="1" thickBot="1" x14ac:dyDescent="0.3">
      <c r="B35" s="41"/>
      <c r="C35" s="42"/>
      <c r="D35" s="42"/>
      <c r="E35" s="42"/>
      <c r="F35" s="42"/>
      <c r="G35" s="42"/>
      <c r="H35" s="9"/>
      <c r="I35" s="9"/>
      <c r="J35" s="9"/>
      <c r="K35" s="9"/>
    </row>
    <row r="36" spans="2:11" customFormat="1" ht="16.5" x14ac:dyDescent="0.25">
      <c r="B36" s="43" t="s">
        <v>22</v>
      </c>
      <c r="C36" s="44"/>
      <c r="D36" s="44"/>
      <c r="E36" s="13" t="s">
        <v>29</v>
      </c>
      <c r="F36" s="13" t="s">
        <v>7</v>
      </c>
      <c r="G36" s="14" t="s">
        <v>30</v>
      </c>
      <c r="H36" s="15"/>
      <c r="I36" s="15"/>
      <c r="J36" s="15"/>
      <c r="K36" s="15"/>
    </row>
    <row r="37" spans="2:11" customFormat="1" ht="8.1" customHeight="1" x14ac:dyDescent="0.25">
      <c r="B37" s="48"/>
      <c r="C37" s="49"/>
      <c r="D37" s="50"/>
      <c r="E37" s="51"/>
      <c r="F37" s="51"/>
      <c r="G37" s="52"/>
      <c r="H37" s="53"/>
      <c r="I37" s="53"/>
      <c r="J37" s="53"/>
      <c r="K37" s="53"/>
    </row>
    <row r="38" spans="2:11" customFormat="1" ht="12.95" customHeight="1" x14ac:dyDescent="0.25">
      <c r="B38" s="54"/>
      <c r="C38" s="23" t="s">
        <v>31</v>
      </c>
      <c r="D38" s="24"/>
      <c r="E38" s="55">
        <f>E39+E40</f>
        <v>10909591.9</v>
      </c>
      <c r="F38" s="55">
        <f>F39+F40</f>
        <v>2496152.7999999998</v>
      </c>
      <c r="G38" s="56">
        <f>G39+G40</f>
        <v>2496152.7999999998</v>
      </c>
      <c r="H38" s="57"/>
      <c r="I38" s="57"/>
      <c r="J38" s="57"/>
      <c r="K38" s="57"/>
    </row>
    <row r="39" spans="2:11" customFormat="1" ht="12.95" customHeight="1" x14ac:dyDescent="0.25">
      <c r="B39" s="58"/>
      <c r="C39" s="27"/>
      <c r="D39" s="59" t="s">
        <v>32</v>
      </c>
      <c r="E39" s="55">
        <v>10909591.9</v>
      </c>
      <c r="F39" s="55">
        <v>2496152.7999999998</v>
      </c>
      <c r="G39" s="56">
        <f>+F39</f>
        <v>2496152.7999999998</v>
      </c>
      <c r="H39" s="57"/>
      <c r="I39" s="57"/>
      <c r="J39" s="57"/>
      <c r="K39" s="57"/>
    </row>
    <row r="40" spans="2:11" customFormat="1" ht="12.95" customHeight="1" x14ac:dyDescent="0.25">
      <c r="B40" s="58"/>
      <c r="C40" s="27"/>
      <c r="D40" s="59" t="s">
        <v>33</v>
      </c>
      <c r="E40" s="55">
        <v>0</v>
      </c>
      <c r="F40" s="55">
        <v>0</v>
      </c>
      <c r="G40" s="56">
        <v>0</v>
      </c>
      <c r="H40" s="57"/>
      <c r="I40" s="57"/>
      <c r="J40" s="57"/>
      <c r="K40" s="57"/>
    </row>
    <row r="41" spans="2:11" customFormat="1" ht="8.1" customHeight="1" x14ac:dyDescent="0.25">
      <c r="B41" s="58"/>
      <c r="C41" s="27"/>
      <c r="D41" s="59"/>
      <c r="E41" s="55"/>
      <c r="F41" s="55"/>
      <c r="G41" s="56"/>
      <c r="H41" s="57"/>
      <c r="I41" s="57"/>
      <c r="J41" s="57"/>
      <c r="K41" s="57"/>
    </row>
    <row r="42" spans="2:11" customFormat="1" ht="12.95" customHeight="1" x14ac:dyDescent="0.25">
      <c r="B42" s="54"/>
      <c r="C42" s="23" t="s">
        <v>34</v>
      </c>
      <c r="D42" s="24"/>
      <c r="E42" s="55">
        <f>E43+E44</f>
        <v>4909591.9000000004</v>
      </c>
      <c r="F42" s="55">
        <f>F43+F44</f>
        <v>1762618.7</v>
      </c>
      <c r="G42" s="56">
        <f>G43+G44</f>
        <v>1762618.7</v>
      </c>
      <c r="H42" s="57"/>
      <c r="I42" s="57"/>
      <c r="J42" s="57"/>
      <c r="K42" s="57"/>
    </row>
    <row r="43" spans="2:11" customFormat="1" ht="12.95" customHeight="1" x14ac:dyDescent="0.25">
      <c r="B43" s="58"/>
      <c r="C43" s="27"/>
      <c r="D43" s="59" t="s">
        <v>35</v>
      </c>
      <c r="E43" s="55">
        <v>4909591.9000000004</v>
      </c>
      <c r="F43" s="55">
        <v>1762618.7</v>
      </c>
      <c r="G43" s="56">
        <f>+F43</f>
        <v>1762618.7</v>
      </c>
      <c r="H43" s="57"/>
      <c r="I43" s="57"/>
      <c r="J43" s="57"/>
      <c r="K43" s="57"/>
    </row>
    <row r="44" spans="2:11" customFormat="1" ht="12.95" customHeight="1" x14ac:dyDescent="0.25">
      <c r="B44" s="58"/>
      <c r="C44" s="27"/>
      <c r="D44" s="59" t="s">
        <v>36</v>
      </c>
      <c r="E44" s="55">
        <v>0</v>
      </c>
      <c r="F44" s="55">
        <v>0</v>
      </c>
      <c r="G44" s="56">
        <v>0</v>
      </c>
      <c r="H44" s="57"/>
      <c r="I44" s="57"/>
      <c r="J44" s="57"/>
      <c r="K44" s="57"/>
    </row>
    <row r="45" spans="2:11" customFormat="1" ht="8.1" customHeight="1" x14ac:dyDescent="0.25">
      <c r="B45" s="58"/>
      <c r="C45" s="60"/>
      <c r="D45" s="61"/>
      <c r="E45" s="55"/>
      <c r="F45" s="55"/>
      <c r="G45" s="56"/>
      <c r="H45" s="57"/>
      <c r="I45" s="57"/>
      <c r="J45" s="57"/>
      <c r="K45" s="57"/>
    </row>
    <row r="46" spans="2:11" customFormat="1" ht="12.95" customHeight="1" x14ac:dyDescent="0.25">
      <c r="B46" s="62"/>
      <c r="C46" s="23" t="s">
        <v>37</v>
      </c>
      <c r="D46" s="24"/>
      <c r="E46" s="63">
        <f>E38-E42</f>
        <v>6000000</v>
      </c>
      <c r="F46" s="63">
        <f>F38-F42</f>
        <v>733534.09999999986</v>
      </c>
      <c r="G46" s="64">
        <f>G38-G42</f>
        <v>733534.09999999986</v>
      </c>
      <c r="H46" s="65"/>
      <c r="I46" s="65"/>
      <c r="J46" s="65"/>
      <c r="K46" s="65"/>
    </row>
    <row r="47" spans="2:11" customFormat="1" ht="8.1" customHeight="1" thickBot="1" x14ac:dyDescent="0.3">
      <c r="B47" s="66"/>
      <c r="C47" s="67"/>
      <c r="D47" s="68"/>
      <c r="E47" s="69"/>
      <c r="F47" s="69"/>
      <c r="G47" s="70"/>
      <c r="H47" s="65"/>
      <c r="I47" s="65"/>
      <c r="J47" s="65"/>
      <c r="K47" s="65"/>
    </row>
    <row r="48" spans="2:11" customFormat="1" ht="8.1" customHeight="1" thickBot="1" x14ac:dyDescent="0.3">
      <c r="B48" s="41"/>
      <c r="C48" s="42"/>
      <c r="D48" s="42"/>
      <c r="E48" s="42"/>
      <c r="F48" s="42"/>
      <c r="G48" s="42"/>
      <c r="H48" s="9"/>
      <c r="I48" s="9"/>
      <c r="J48" s="9"/>
      <c r="K48" s="9"/>
    </row>
    <row r="49" spans="2:12" customFormat="1" ht="16.5" x14ac:dyDescent="0.25">
      <c r="B49" s="71" t="s">
        <v>22</v>
      </c>
      <c r="C49" s="72"/>
      <c r="D49" s="72"/>
      <c r="E49" s="73" t="s">
        <v>29</v>
      </c>
      <c r="F49" s="73" t="s">
        <v>7</v>
      </c>
      <c r="G49" s="74" t="s">
        <v>30</v>
      </c>
      <c r="H49" s="15"/>
      <c r="I49" s="15"/>
      <c r="J49" s="15"/>
      <c r="K49" s="15"/>
      <c r="L49" s="3"/>
    </row>
    <row r="50" spans="2:12" customFormat="1" ht="8.1" customHeight="1" x14ac:dyDescent="0.25">
      <c r="B50" s="75"/>
      <c r="C50" s="76"/>
      <c r="D50" s="50"/>
      <c r="E50" s="77"/>
      <c r="F50" s="77"/>
      <c r="G50" s="78"/>
      <c r="H50" s="53"/>
      <c r="I50" s="53"/>
      <c r="J50" s="53"/>
      <c r="K50" s="53"/>
      <c r="L50" s="3"/>
    </row>
    <row r="51" spans="2:12" customFormat="1" ht="12.95" customHeight="1" x14ac:dyDescent="0.25">
      <c r="B51" s="58"/>
      <c r="C51" s="60" t="s">
        <v>38</v>
      </c>
      <c r="D51" s="61"/>
      <c r="E51" s="25">
        <f>+E10</f>
        <v>162245187.40000001</v>
      </c>
      <c r="F51" s="25">
        <f>+F10</f>
        <v>120898817.7</v>
      </c>
      <c r="G51" s="26">
        <f>+G10</f>
        <v>120898817.7</v>
      </c>
      <c r="H51" s="6"/>
      <c r="I51" s="6"/>
      <c r="J51" s="6"/>
      <c r="K51" s="6"/>
      <c r="L51" s="3"/>
    </row>
    <row r="52" spans="2:12" customFormat="1" ht="12.95" customHeight="1" x14ac:dyDescent="0.25">
      <c r="B52" s="58"/>
      <c r="C52" s="60" t="s">
        <v>39</v>
      </c>
      <c r="D52" s="61"/>
      <c r="E52" s="55">
        <f>E53-E54</f>
        <v>6000000</v>
      </c>
      <c r="F52" s="55">
        <f>F53-F54</f>
        <v>733534.09999999986</v>
      </c>
      <c r="G52" s="56">
        <f>G53-G54</f>
        <v>733534.09999999986</v>
      </c>
      <c r="H52" s="57"/>
      <c r="I52" s="57"/>
      <c r="J52" s="57"/>
      <c r="K52" s="57"/>
      <c r="L52" s="3"/>
    </row>
    <row r="53" spans="2:12" customFormat="1" ht="12.95" customHeight="1" x14ac:dyDescent="0.25">
      <c r="B53" s="58"/>
      <c r="C53" s="27"/>
      <c r="D53" s="59" t="s">
        <v>32</v>
      </c>
      <c r="E53" s="55">
        <f>+E39</f>
        <v>10909591.9</v>
      </c>
      <c r="F53" s="55">
        <f>+F39</f>
        <v>2496152.7999999998</v>
      </c>
      <c r="G53" s="56">
        <f>+G39</f>
        <v>2496152.7999999998</v>
      </c>
      <c r="H53" s="57"/>
      <c r="I53" s="57"/>
      <c r="J53" s="57"/>
      <c r="K53" s="57"/>
      <c r="L53" s="3"/>
    </row>
    <row r="54" spans="2:12" customFormat="1" ht="12.95" customHeight="1" x14ac:dyDescent="0.25">
      <c r="B54" s="58"/>
      <c r="C54" s="27"/>
      <c r="D54" s="59" t="s">
        <v>35</v>
      </c>
      <c r="E54" s="55">
        <f>+E43</f>
        <v>4909591.9000000004</v>
      </c>
      <c r="F54" s="55">
        <f>+F43</f>
        <v>1762618.7</v>
      </c>
      <c r="G54" s="56">
        <f>+G43</f>
        <v>1762618.7</v>
      </c>
      <c r="H54" s="57"/>
      <c r="I54" s="57"/>
      <c r="J54" s="57"/>
      <c r="K54" s="57"/>
      <c r="L54" s="3"/>
    </row>
    <row r="55" spans="2:12" customFormat="1" ht="8.1" customHeight="1" x14ac:dyDescent="0.25">
      <c r="B55" s="58"/>
      <c r="C55" s="60"/>
      <c r="D55" s="61"/>
      <c r="E55" s="55"/>
      <c r="F55" s="55"/>
      <c r="G55" s="56"/>
      <c r="H55" s="57"/>
      <c r="I55" s="57"/>
      <c r="J55" s="57"/>
      <c r="K55" s="57"/>
      <c r="L55" s="3"/>
    </row>
    <row r="56" spans="2:12" customFormat="1" ht="12.95" customHeight="1" x14ac:dyDescent="0.25">
      <c r="B56" s="58"/>
      <c r="C56" s="60" t="s">
        <v>14</v>
      </c>
      <c r="D56" s="61"/>
      <c r="E56" s="25">
        <f>+E15</f>
        <v>175572501.40000001</v>
      </c>
      <c r="F56" s="25">
        <f>+F15</f>
        <v>121970007.39999999</v>
      </c>
      <c r="G56" s="26">
        <f>+G15</f>
        <v>118150575.8</v>
      </c>
      <c r="H56" s="6"/>
      <c r="I56" s="6"/>
      <c r="J56" s="6"/>
      <c r="K56" s="6"/>
      <c r="L56" s="3"/>
    </row>
    <row r="57" spans="2:12" customFormat="1" ht="8.1" customHeight="1" x14ac:dyDescent="0.25">
      <c r="B57" s="58"/>
      <c r="C57" s="60"/>
      <c r="D57" s="61"/>
      <c r="E57" s="55"/>
      <c r="F57" s="55"/>
      <c r="G57" s="56"/>
      <c r="H57" s="57"/>
      <c r="I57" s="57"/>
      <c r="J57" s="57"/>
      <c r="K57" s="57"/>
      <c r="L57" s="3"/>
    </row>
    <row r="58" spans="2:12" customFormat="1" ht="12.95" customHeight="1" x14ac:dyDescent="0.25">
      <c r="B58" s="58"/>
      <c r="C58" s="60" t="s">
        <v>17</v>
      </c>
      <c r="D58" s="61"/>
      <c r="E58" s="79"/>
      <c r="F58" s="55">
        <v>65388.1</v>
      </c>
      <c r="G58" s="56">
        <v>65388.1</v>
      </c>
      <c r="H58" s="57"/>
      <c r="I58" s="57"/>
      <c r="J58" s="57"/>
      <c r="K58" s="57"/>
      <c r="L58" s="57"/>
    </row>
    <row r="59" spans="2:12" customFormat="1" ht="8.1" customHeight="1" x14ac:dyDescent="0.25">
      <c r="B59" s="58"/>
      <c r="C59" s="60"/>
      <c r="D59" s="61"/>
      <c r="E59" s="55"/>
      <c r="F59" s="55"/>
      <c r="G59" s="56"/>
      <c r="H59" s="57"/>
      <c r="I59" s="57"/>
      <c r="J59" s="57"/>
      <c r="K59" s="57"/>
      <c r="L59" s="3"/>
    </row>
    <row r="60" spans="2:12" customFormat="1" ht="12.95" customHeight="1" x14ac:dyDescent="0.25">
      <c r="B60" s="54"/>
      <c r="C60" s="23" t="s">
        <v>40</v>
      </c>
      <c r="D60" s="24"/>
      <c r="E60" s="80">
        <f>E51+E52-E56+E58</f>
        <v>-7327314</v>
      </c>
      <c r="F60" s="80">
        <f>F51+F52-F56+F58</f>
        <v>-272267.49999999406</v>
      </c>
      <c r="G60" s="81">
        <f>G51+G52-G56+G58</f>
        <v>3547164.1</v>
      </c>
      <c r="H60" s="65"/>
      <c r="I60" s="65"/>
      <c r="J60" s="65"/>
      <c r="K60" s="65"/>
      <c r="L60" s="3"/>
    </row>
    <row r="61" spans="2:12" customFormat="1" ht="12.95" customHeight="1" x14ac:dyDescent="0.25">
      <c r="B61" s="54"/>
      <c r="C61" s="23" t="s">
        <v>41</v>
      </c>
      <c r="D61" s="24"/>
      <c r="E61" s="80">
        <f>E60-E52</f>
        <v>-13327314</v>
      </c>
      <c r="F61" s="80">
        <f>F60-F52</f>
        <v>-1005801.5999999939</v>
      </c>
      <c r="G61" s="81">
        <f>G60-G52</f>
        <v>2813630</v>
      </c>
      <c r="H61" s="65"/>
      <c r="I61" s="65"/>
      <c r="J61" s="65"/>
      <c r="K61" s="65"/>
      <c r="L61" s="3"/>
    </row>
    <row r="62" spans="2:12" customFormat="1" ht="8.1" customHeight="1" thickBot="1" x14ac:dyDescent="0.3">
      <c r="B62" s="82"/>
      <c r="C62" s="83"/>
      <c r="D62" s="84"/>
      <c r="E62" s="85"/>
      <c r="F62" s="85"/>
      <c r="G62" s="86"/>
      <c r="H62" s="53"/>
      <c r="I62" s="53"/>
      <c r="J62" s="53"/>
      <c r="K62" s="53"/>
      <c r="L62" s="3"/>
    </row>
    <row r="63" spans="2:12" customFormat="1" ht="8.1" customHeight="1" thickBot="1" x14ac:dyDescent="0.3">
      <c r="B63" s="41"/>
      <c r="C63" s="42"/>
      <c r="D63" s="42"/>
      <c r="E63" s="42"/>
      <c r="F63" s="42"/>
      <c r="G63" s="42"/>
      <c r="H63" s="9"/>
      <c r="I63" s="9"/>
      <c r="J63" s="9"/>
      <c r="K63" s="9"/>
      <c r="L63" s="3"/>
    </row>
    <row r="64" spans="2:12" customFormat="1" ht="16.5" x14ac:dyDescent="0.25">
      <c r="B64" s="71" t="s">
        <v>22</v>
      </c>
      <c r="C64" s="72"/>
      <c r="D64" s="72"/>
      <c r="E64" s="73" t="s">
        <v>29</v>
      </c>
      <c r="F64" s="73" t="s">
        <v>7</v>
      </c>
      <c r="G64" s="74" t="s">
        <v>30</v>
      </c>
      <c r="H64" s="15"/>
      <c r="I64" s="15"/>
      <c r="J64" s="15"/>
      <c r="K64" s="15"/>
      <c r="L64" s="3"/>
    </row>
    <row r="65" spans="2:11" customFormat="1" ht="8.1" customHeight="1" x14ac:dyDescent="0.25">
      <c r="B65" s="87"/>
      <c r="C65" s="88"/>
      <c r="D65" s="89"/>
      <c r="E65" s="90"/>
      <c r="F65" s="90"/>
      <c r="G65" s="91"/>
      <c r="H65" s="53"/>
      <c r="I65" s="53"/>
      <c r="J65" s="53"/>
      <c r="K65" s="53"/>
    </row>
    <row r="66" spans="2:11" customFormat="1" ht="12.95" customHeight="1" x14ac:dyDescent="0.25">
      <c r="B66" s="58"/>
      <c r="C66" s="60" t="s">
        <v>11</v>
      </c>
      <c r="D66" s="61"/>
      <c r="E66" s="25">
        <f>+E11</f>
        <v>95243430.099999994</v>
      </c>
      <c r="F66" s="25">
        <f>+F11</f>
        <v>67567691.400000006</v>
      </c>
      <c r="G66" s="92">
        <f>+G11</f>
        <v>67567691.400000006</v>
      </c>
      <c r="H66" s="6"/>
      <c r="I66" s="6"/>
      <c r="J66" s="6"/>
      <c r="K66" s="6"/>
    </row>
    <row r="67" spans="2:11" customFormat="1" ht="12.95" customHeight="1" x14ac:dyDescent="0.25">
      <c r="B67" s="58"/>
      <c r="C67" s="60" t="s">
        <v>42</v>
      </c>
      <c r="D67" s="61"/>
      <c r="E67" s="55">
        <f>SUM(E68-E69)</f>
        <v>0</v>
      </c>
      <c r="F67" s="55">
        <f>SUM(F68-F69)</f>
        <v>0</v>
      </c>
      <c r="G67" s="93">
        <f t="shared" ref="G67" si="2">SUM(G68-G69)</f>
        <v>0</v>
      </c>
      <c r="H67" s="57"/>
      <c r="I67" s="57"/>
      <c r="J67" s="57"/>
      <c r="K67" s="57"/>
    </row>
    <row r="68" spans="2:11" customFormat="1" ht="12.95" customHeight="1" x14ac:dyDescent="0.25">
      <c r="B68" s="58"/>
      <c r="C68" s="27"/>
      <c r="D68" s="59" t="s">
        <v>33</v>
      </c>
      <c r="E68" s="55">
        <f>+E40</f>
        <v>0</v>
      </c>
      <c r="F68" s="55">
        <f>+F40</f>
        <v>0</v>
      </c>
      <c r="G68" s="93">
        <f>+G40</f>
        <v>0</v>
      </c>
      <c r="H68" s="57"/>
      <c r="I68" s="57"/>
      <c r="J68" s="57"/>
      <c r="K68" s="57"/>
    </row>
    <row r="69" spans="2:11" customFormat="1" ht="12.95" customHeight="1" x14ac:dyDescent="0.25">
      <c r="B69" s="58"/>
      <c r="C69" s="27"/>
      <c r="D69" s="59" t="s">
        <v>36</v>
      </c>
      <c r="E69" s="55">
        <f>+E44</f>
        <v>0</v>
      </c>
      <c r="F69" s="55">
        <f>+F44</f>
        <v>0</v>
      </c>
      <c r="G69" s="56">
        <f>+G44</f>
        <v>0</v>
      </c>
      <c r="H69" s="57"/>
      <c r="I69" s="57"/>
      <c r="J69" s="57"/>
      <c r="K69" s="57"/>
    </row>
    <row r="70" spans="2:11" customFormat="1" ht="8.1" customHeight="1" x14ac:dyDescent="0.25">
      <c r="B70" s="58"/>
      <c r="C70" s="60"/>
      <c r="D70" s="61"/>
      <c r="E70" s="55"/>
      <c r="F70" s="55"/>
      <c r="G70" s="56"/>
      <c r="H70" s="57"/>
      <c r="I70" s="57"/>
      <c r="J70" s="57"/>
      <c r="K70" s="57"/>
    </row>
    <row r="71" spans="2:11" customFormat="1" ht="12.95" customHeight="1" x14ac:dyDescent="0.25">
      <c r="B71" s="58"/>
      <c r="C71" s="60" t="s">
        <v>43</v>
      </c>
      <c r="D71" s="61"/>
      <c r="E71" s="25">
        <f>+E16</f>
        <v>87916116.099999994</v>
      </c>
      <c r="F71" s="25">
        <f>+F16</f>
        <v>64641318.899999999</v>
      </c>
      <c r="G71" s="26">
        <f>+G16</f>
        <v>64210058.700000003</v>
      </c>
      <c r="H71" s="6"/>
      <c r="I71" s="6"/>
      <c r="J71" s="6"/>
      <c r="K71" s="6"/>
    </row>
    <row r="72" spans="2:11" customFormat="1" ht="8.1" customHeight="1" x14ac:dyDescent="0.25">
      <c r="B72" s="58"/>
      <c r="C72" s="60"/>
      <c r="D72" s="61"/>
      <c r="E72" s="55"/>
      <c r="F72" s="55"/>
      <c r="G72" s="56"/>
      <c r="H72" s="57"/>
      <c r="I72" s="57"/>
      <c r="J72" s="57"/>
      <c r="K72" s="57"/>
    </row>
    <row r="73" spans="2:11" customFormat="1" ht="12.95" customHeight="1" x14ac:dyDescent="0.25">
      <c r="B73" s="58"/>
      <c r="C73" s="60" t="s">
        <v>18</v>
      </c>
      <c r="D73" s="61"/>
      <c r="E73" s="79"/>
      <c r="F73" s="55">
        <v>0</v>
      </c>
      <c r="G73" s="56">
        <v>0</v>
      </c>
      <c r="H73" s="57"/>
      <c r="I73" s="57"/>
      <c r="J73" s="57"/>
      <c r="K73" s="57"/>
    </row>
    <row r="74" spans="2:11" customFormat="1" ht="8.1" customHeight="1" x14ac:dyDescent="0.25">
      <c r="B74" s="58"/>
      <c r="C74" s="60"/>
      <c r="D74" s="61"/>
      <c r="E74" s="55"/>
      <c r="F74" s="55"/>
      <c r="G74" s="56"/>
      <c r="H74" s="57"/>
      <c r="I74" s="57"/>
      <c r="J74" s="57"/>
      <c r="K74" s="57"/>
    </row>
    <row r="75" spans="2:11" customFormat="1" ht="12.95" customHeight="1" x14ac:dyDescent="0.25">
      <c r="B75" s="54"/>
      <c r="C75" s="23" t="s">
        <v>44</v>
      </c>
      <c r="D75" s="24"/>
      <c r="E75" s="80">
        <f>E66+E67-E71+E73</f>
        <v>7327314</v>
      </c>
      <c r="F75" s="80">
        <f>F66+F67-F71+F73</f>
        <v>2926372.5000000075</v>
      </c>
      <c r="G75" s="81">
        <f>G66+G67-G71+G73</f>
        <v>3357632.700000003</v>
      </c>
      <c r="H75" s="65"/>
      <c r="I75" s="65"/>
      <c r="J75" s="65"/>
      <c r="K75" s="65"/>
    </row>
    <row r="76" spans="2:11" customFormat="1" ht="12.95" customHeight="1" x14ac:dyDescent="0.25">
      <c r="B76" s="62"/>
      <c r="C76" s="23" t="s">
        <v>45</v>
      </c>
      <c r="D76" s="24"/>
      <c r="E76" s="63">
        <f>E75-E67</f>
        <v>7327314</v>
      </c>
      <c r="F76" s="63">
        <f>F75-F67</f>
        <v>2926372.5000000075</v>
      </c>
      <c r="G76" s="64">
        <f>G75-G67</f>
        <v>3357632.700000003</v>
      </c>
      <c r="H76" s="65"/>
      <c r="I76" s="65"/>
      <c r="J76" s="65"/>
      <c r="K76" s="65"/>
    </row>
    <row r="77" spans="2:11" customFormat="1" ht="8.1" customHeight="1" thickBot="1" x14ac:dyDescent="0.3">
      <c r="B77" s="66"/>
      <c r="C77" s="67"/>
      <c r="D77" s="68"/>
      <c r="E77" s="69"/>
      <c r="F77" s="69"/>
      <c r="G77" s="70"/>
      <c r="H77" s="65"/>
      <c r="I77" s="65"/>
      <c r="J77" s="65"/>
      <c r="K77" s="65"/>
    </row>
    <row r="78" spans="2:11" customFormat="1" ht="8.1" customHeight="1" x14ac:dyDescent="0.25">
      <c r="B78" s="3"/>
      <c r="C78" s="3"/>
      <c r="D78" s="3"/>
      <c r="E78" s="3"/>
      <c r="F78" s="3"/>
      <c r="G78" s="3"/>
      <c r="H78" s="9"/>
      <c r="I78" s="9"/>
      <c r="J78" s="9"/>
      <c r="K78" s="9"/>
    </row>
    <row r="79" spans="2:11" customFormat="1" hidden="1" x14ac:dyDescent="0.25">
      <c r="B79" s="3"/>
      <c r="C79" s="3"/>
      <c r="D79" s="3"/>
      <c r="E79" s="3"/>
      <c r="F79" s="3"/>
      <c r="G79" s="3"/>
      <c r="H79" s="9"/>
      <c r="I79" s="9"/>
      <c r="J79" s="9"/>
      <c r="K79" s="9"/>
    </row>
    <row r="80" spans="2:11" customFormat="1" hidden="1" x14ac:dyDescent="0.25">
      <c r="B80" s="3"/>
      <c r="C80" s="3"/>
      <c r="D80" s="3"/>
      <c r="E80" s="3"/>
      <c r="F80" s="3"/>
      <c r="G80" s="3"/>
      <c r="H80" s="9"/>
      <c r="I80" s="9"/>
      <c r="J80" s="9"/>
      <c r="K80" s="9"/>
    </row>
    <row r="81" customFormat="1" hidden="1" x14ac:dyDescent="0.25"/>
    <row r="82" customFormat="1" hidden="1" x14ac:dyDescent="0.25"/>
    <row r="83" customFormat="1" x14ac:dyDescent="0.25"/>
    <row r="84" customFormat="1" x14ac:dyDescent="0.25"/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rintOptions horizontalCentered="1"/>
  <pageMargins left="0.39370078740157483" right="0.39370078740157483" top="0.39370078740157483" bottom="0.39370078740157483" header="0.31496062992125984" footer="0.31496062992125984"/>
  <pageSetup scale="84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</vt:lpstr>
      <vt:lpstr>'Formato 4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2020-10-29T17:52:55Z</cp:lastPrinted>
  <dcterms:created xsi:type="dcterms:W3CDTF">2020-10-29T17:52:34Z</dcterms:created>
  <dcterms:modified xsi:type="dcterms:W3CDTF">2020-10-29T17:53:08Z</dcterms:modified>
</cp:coreProperties>
</file>