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4009CED0-A625-41E0-B788-B3F3E881B6B1}" xr6:coauthVersionLast="46" xr6:coauthVersionMax="46" xr10:uidLastSave="{00000000-0000-0000-0000-000000000000}"/>
  <bookViews>
    <workbookView xWindow="-120" yWindow="-120" windowWidth="20730" windowHeight="11160" xr2:uid="{07280472-ABB6-4467-AEEC-795AB428C8CD}"/>
  </bookViews>
  <sheets>
    <sheet name="Formato 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D76" i="1"/>
  <c r="H74" i="1"/>
  <c r="H76" i="1" s="1"/>
  <c r="F74" i="1"/>
  <c r="F76" i="1" s="1"/>
  <c r="I70" i="1"/>
  <c r="H69" i="1"/>
  <c r="H68" i="1" s="1"/>
  <c r="I68" i="1" s="1"/>
  <c r="F69" i="1"/>
  <c r="F68" i="1" s="1"/>
  <c r="G68" i="1"/>
  <c r="D68" i="1"/>
  <c r="I67" i="1"/>
  <c r="I64" i="1"/>
  <c r="I63" i="1"/>
  <c r="I62" i="1"/>
  <c r="I61" i="1"/>
  <c r="F60" i="1"/>
  <c r="D60" i="1"/>
  <c r="I60" i="1" s="1"/>
  <c r="H59" i="1"/>
  <c r="I59" i="1" s="1"/>
  <c r="F59" i="1"/>
  <c r="I58" i="1"/>
  <c r="F58" i="1"/>
  <c r="I57" i="1"/>
  <c r="F57" i="1"/>
  <c r="I56" i="1"/>
  <c r="H56" i="1"/>
  <c r="F56" i="1"/>
  <c r="G55" i="1"/>
  <c r="H55" i="1" s="1"/>
  <c r="D55" i="1"/>
  <c r="F55" i="1" s="1"/>
  <c r="I54" i="1"/>
  <c r="H54" i="1"/>
  <c r="F54" i="1"/>
  <c r="H53" i="1"/>
  <c r="I53" i="1" s="1"/>
  <c r="F53" i="1"/>
  <c r="I52" i="1"/>
  <c r="H52" i="1"/>
  <c r="F52" i="1"/>
  <c r="H51" i="1"/>
  <c r="I51" i="1" s="1"/>
  <c r="F51" i="1"/>
  <c r="H50" i="1"/>
  <c r="I50" i="1" s="1"/>
  <c r="F50" i="1"/>
  <c r="H49" i="1"/>
  <c r="I49" i="1" s="1"/>
  <c r="F49" i="1"/>
  <c r="H48" i="1"/>
  <c r="I48" i="1" s="1"/>
  <c r="F48" i="1"/>
  <c r="H47" i="1"/>
  <c r="F47" i="1"/>
  <c r="G46" i="1"/>
  <c r="G66" i="1" s="1"/>
  <c r="D46" i="1"/>
  <c r="D66" i="1" s="1"/>
  <c r="I40" i="1"/>
  <c r="H40" i="1"/>
  <c r="F40" i="1"/>
  <c r="I39" i="1"/>
  <c r="F39" i="1"/>
  <c r="H38" i="1"/>
  <c r="I38" i="1" s="1"/>
  <c r="G38" i="1"/>
  <c r="D38" i="1"/>
  <c r="F38" i="1" s="1"/>
  <c r="H37" i="1"/>
  <c r="I37" i="1" s="1"/>
  <c r="I36" i="1" s="1"/>
  <c r="F37" i="1"/>
  <c r="F36" i="1" s="1"/>
  <c r="H36" i="1"/>
  <c r="D36" i="1"/>
  <c r="I35" i="1"/>
  <c r="F35" i="1"/>
  <c r="H34" i="1"/>
  <c r="I34" i="1" s="1"/>
  <c r="F34" i="1"/>
  <c r="H33" i="1"/>
  <c r="I33" i="1" s="1"/>
  <c r="F33" i="1"/>
  <c r="H32" i="1"/>
  <c r="I32" i="1" s="1"/>
  <c r="F32" i="1"/>
  <c r="I31" i="1"/>
  <c r="H31" i="1"/>
  <c r="F31" i="1"/>
  <c r="H30" i="1"/>
  <c r="I30" i="1" s="1"/>
  <c r="F30" i="1"/>
  <c r="G29" i="1"/>
  <c r="H29" i="1" s="1"/>
  <c r="I29" i="1" s="1"/>
  <c r="D29" i="1"/>
  <c r="F29" i="1" s="1"/>
  <c r="H28" i="1"/>
  <c r="I28" i="1" s="1"/>
  <c r="F28" i="1"/>
  <c r="H27" i="1"/>
  <c r="I27" i="1" s="1"/>
  <c r="F27" i="1"/>
  <c r="I26" i="1"/>
  <c r="F26" i="1"/>
  <c r="I25" i="1"/>
  <c r="F25" i="1"/>
  <c r="I24" i="1"/>
  <c r="F24" i="1"/>
  <c r="H23" i="1"/>
  <c r="I23" i="1" s="1"/>
  <c r="F23" i="1"/>
  <c r="I22" i="1"/>
  <c r="F22" i="1"/>
  <c r="I21" i="1"/>
  <c r="H21" i="1"/>
  <c r="F21" i="1"/>
  <c r="H20" i="1"/>
  <c r="I20" i="1" s="1"/>
  <c r="F20" i="1"/>
  <c r="H19" i="1"/>
  <c r="I19" i="1" s="1"/>
  <c r="F19" i="1"/>
  <c r="H18" i="1"/>
  <c r="I18" i="1" s="1"/>
  <c r="F18" i="1"/>
  <c r="G17" i="1"/>
  <c r="G42" i="1" s="1"/>
  <c r="D17" i="1"/>
  <c r="D42" i="1" s="1"/>
  <c r="I16" i="1"/>
  <c r="F16" i="1"/>
  <c r="H15" i="1"/>
  <c r="I15" i="1" s="1"/>
  <c r="F15" i="1"/>
  <c r="I14" i="1"/>
  <c r="H14" i="1"/>
  <c r="F14" i="1"/>
  <c r="H13" i="1"/>
  <c r="I13" i="1" s="1"/>
  <c r="F13" i="1"/>
  <c r="H12" i="1"/>
  <c r="I12" i="1" s="1"/>
  <c r="F12" i="1"/>
  <c r="H10" i="1"/>
  <c r="I10" i="1" s="1"/>
  <c r="F10" i="1"/>
  <c r="I69" i="1" l="1"/>
  <c r="F46" i="1"/>
  <c r="F66" i="1" s="1"/>
  <c r="I55" i="1"/>
  <c r="I76" i="1"/>
  <c r="H46" i="1"/>
  <c r="H66" i="1" s="1"/>
  <c r="I66" i="1" s="1"/>
  <c r="D71" i="1"/>
  <c r="G71" i="1"/>
  <c r="I46" i="1"/>
  <c r="I47" i="1"/>
  <c r="I74" i="1"/>
  <c r="F17" i="1"/>
  <c r="F42" i="1" s="1"/>
  <c r="F71" i="1" s="1"/>
  <c r="H17" i="1"/>
  <c r="I17" i="1" s="1"/>
  <c r="H42" i="1" l="1"/>
  <c r="H71" i="1" s="1"/>
  <c r="I71" i="1" s="1"/>
  <c r="I42" i="1" l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<sst xmlns="http://schemas.openxmlformats.org/spreadsheetml/2006/main" count="75" uniqueCount="75">
  <si>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</si>
  <si>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Sector Central del Poder Ejecutivo del Gobierno del Estado de México</t>
  </si>
  <si>
    <t>Estado Analítico de Ingresos Detallado - LDF</t>
  </si>
  <si>
    <t>Del 1 de enero al 31 de Marzo de 2021</t>
  </si>
  <si>
    <t>(Miles de pesos)</t>
  </si>
  <si>
    <t>Concepto
 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</si>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</sst>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_-;\-* #,##0.0_-;_-* &quot;-&quot;?_-;_-@_-"/>
    <numFmt numFmtId="165" formatCode="#,##0.0_ ;\-#,##0.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HelveticaNeueLT Std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4" fontId="5" fillId="0" borderId="0" xfId="0" applyNumberFormat="1" applyFont="1"/>
    <xf numFmtId="0" fontId="3" fillId="0" borderId="5" xfId="0" applyFont="1" applyBorder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165" fontId="3" fillId="0" borderId="1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9C5DF-0095-4C27-9513-4D81B58789D4}">
  <sheetPr>
    <tabColor rgb="FF92D050"/>
  </sheetPr>
  <dimension ref="A1:WVS82"/>
  <sheetViews>
    <sheetView showGridLines="0" tabSelected="1" zoomScale="120" zoomScaleNormal="120" workbookViewId="0">
      <selection activeCell="A2" sqref="A2"/>
    </sheetView>
  </sheetViews>
  <sheetFormatPr baseColWidth="10" defaultColWidth="0" defaultRowHeight="14.25" zeroHeight="1" x14ac:dyDescent="0.2"/>
  <cols>
    <col min="1" max="1" width="2.7109375" style="2" customWidth="1"/>
    <col min="2" max="2" width="2.7109375" style="53" customWidth="1"/>
    <col min="3" max="3" width="50.7109375" style="53" customWidth="1"/>
    <col min="4" max="6" width="12.7109375" style="2" customWidth="1"/>
    <col min="7" max="7" width="14.7109375" style="2" customWidth="1"/>
    <col min="8" max="8" width="12.7109375" style="2" customWidth="1"/>
    <col min="9" max="9" width="14.7109375" style="2" customWidth="1"/>
    <col min="10" max="10" width="7.7109375" style="2" customWidth="1"/>
    <col min="11" max="12" width="0" style="2" hidden="1" customWidth="1"/>
    <col min="13" max="166" width="11.42578125" style="2" hidden="1"/>
    <col min="167" max="167" width="12.7109375" style="2" customWidth="1"/>
    <col min="168" max="168" width="14.7109375" style="2" customWidth="1"/>
    <col min="169" max="169" width="12.7109375" style="2" customWidth="1"/>
    <col min="170" max="170" width="14.7109375" style="2" customWidth="1"/>
    <col min="171" max="171" width="2.7109375" style="2" customWidth="1"/>
    <col min="172" max="173" width="11.42578125" style="2" hidden="1" customWidth="1"/>
    <col min="174" max="416" width="11.42578125" style="2" hidden="1"/>
    <col min="417" max="419" width="2.7109375" style="2" customWidth="1"/>
    <col min="420" max="420" width="50.7109375" style="2" customWidth="1"/>
    <col min="421" max="423" width="12.7109375" style="2" customWidth="1"/>
    <col min="424" max="424" width="14.7109375" style="2" customWidth="1"/>
    <col min="425" max="425" width="12.7109375" style="2" customWidth="1"/>
    <col min="426" max="426" width="14.7109375" style="2" customWidth="1"/>
    <col min="427" max="427" width="2.7109375" style="2" customWidth="1"/>
    <col min="428" max="429" width="11.42578125" style="2" hidden="1" customWidth="1"/>
    <col min="430" max="672" width="11.42578125" style="2" hidden="1"/>
    <col min="673" max="675" width="2.7109375" style="2" customWidth="1"/>
    <col min="676" max="676" width="50.7109375" style="2" customWidth="1"/>
    <col min="677" max="679" width="12.7109375" style="2" customWidth="1"/>
    <col min="680" max="680" width="14.7109375" style="2" customWidth="1"/>
    <col min="681" max="681" width="12.7109375" style="2" customWidth="1"/>
    <col min="682" max="682" width="14.7109375" style="2" customWidth="1"/>
    <col min="683" max="683" width="2.7109375" style="2" customWidth="1"/>
    <col min="684" max="685" width="11.42578125" style="2" hidden="1" customWidth="1"/>
    <col min="686" max="928" width="11.42578125" style="2" hidden="1"/>
    <col min="929" max="931" width="2.7109375" style="2" customWidth="1"/>
    <col min="932" max="932" width="50.7109375" style="2" customWidth="1"/>
    <col min="933" max="935" width="12.7109375" style="2" customWidth="1"/>
    <col min="936" max="936" width="14.7109375" style="2" customWidth="1"/>
    <col min="937" max="937" width="12.7109375" style="2" customWidth="1"/>
    <col min="938" max="938" width="14.7109375" style="2" customWidth="1"/>
    <col min="939" max="939" width="2.7109375" style="2" customWidth="1"/>
    <col min="940" max="941" width="11.42578125" style="2" hidden="1" customWidth="1"/>
    <col min="942" max="1184" width="11.42578125" style="2" hidden="1"/>
    <col min="1185" max="1187" width="2.7109375" style="2" customWidth="1"/>
    <col min="1188" max="1188" width="50.7109375" style="2" customWidth="1"/>
    <col min="1189" max="1191" width="12.7109375" style="2" customWidth="1"/>
    <col min="1192" max="1192" width="14.7109375" style="2" customWidth="1"/>
    <col min="1193" max="1193" width="12.7109375" style="2" customWidth="1"/>
    <col min="1194" max="1194" width="14.7109375" style="2" customWidth="1"/>
    <col min="1195" max="1195" width="2.7109375" style="2" customWidth="1"/>
    <col min="1196" max="1197" width="11.42578125" style="2" hidden="1" customWidth="1"/>
    <col min="1198" max="1440" width="11.42578125" style="2" hidden="1"/>
    <col min="1441" max="1443" width="2.7109375" style="2" customWidth="1"/>
    <col min="1444" max="1444" width="50.7109375" style="2" customWidth="1"/>
    <col min="1445" max="1447" width="12.7109375" style="2" customWidth="1"/>
    <col min="1448" max="1448" width="14.7109375" style="2" customWidth="1"/>
    <col min="1449" max="1449" width="12.7109375" style="2" customWidth="1"/>
    <col min="1450" max="1450" width="14.7109375" style="2" customWidth="1"/>
    <col min="1451" max="1451" width="2.7109375" style="2" customWidth="1"/>
    <col min="1452" max="1453" width="11.42578125" style="2" hidden="1" customWidth="1"/>
    <col min="1454" max="1696" width="11.42578125" style="2" hidden="1"/>
    <col min="1697" max="1699" width="2.7109375" style="2" customWidth="1"/>
    <col min="1700" max="1700" width="50.7109375" style="2" customWidth="1"/>
    <col min="1701" max="1703" width="12.7109375" style="2" customWidth="1"/>
    <col min="1704" max="1704" width="14.7109375" style="2" customWidth="1"/>
    <col min="1705" max="1705" width="12.7109375" style="2" customWidth="1"/>
    <col min="1706" max="1706" width="14.7109375" style="2" customWidth="1"/>
    <col min="1707" max="1707" width="2.7109375" style="2" customWidth="1"/>
    <col min="1708" max="1709" width="11.42578125" style="2" hidden="1" customWidth="1"/>
    <col min="1710" max="1952" width="11.42578125" style="2" hidden="1"/>
    <col min="1953" max="1955" width="2.7109375" style="2" customWidth="1"/>
    <col min="1956" max="1956" width="50.7109375" style="2" customWidth="1"/>
    <col min="1957" max="1959" width="12.7109375" style="2" customWidth="1"/>
    <col min="1960" max="1960" width="14.7109375" style="2" customWidth="1"/>
    <col min="1961" max="1961" width="12.7109375" style="2" customWidth="1"/>
    <col min="1962" max="1962" width="14.7109375" style="2" customWidth="1"/>
    <col min="1963" max="1963" width="2.7109375" style="2" customWidth="1"/>
    <col min="1964" max="1965" width="11.42578125" style="2" hidden="1" customWidth="1"/>
    <col min="1966" max="2208" width="11.42578125" style="2" hidden="1"/>
    <col min="2209" max="2211" width="2.7109375" style="2" customWidth="1"/>
    <col min="2212" max="2212" width="50.7109375" style="2" customWidth="1"/>
    <col min="2213" max="2215" width="12.7109375" style="2" customWidth="1"/>
    <col min="2216" max="2216" width="14.7109375" style="2" customWidth="1"/>
    <col min="2217" max="2217" width="12.7109375" style="2" customWidth="1"/>
    <col min="2218" max="2218" width="14.7109375" style="2" customWidth="1"/>
    <col min="2219" max="2219" width="2.7109375" style="2" customWidth="1"/>
    <col min="2220" max="2221" width="11.42578125" style="2" hidden="1" customWidth="1"/>
    <col min="2222" max="2464" width="11.42578125" style="2" hidden="1"/>
    <col min="2465" max="2467" width="2.7109375" style="2" customWidth="1"/>
    <col min="2468" max="2468" width="50.7109375" style="2" customWidth="1"/>
    <col min="2469" max="2471" width="12.7109375" style="2" customWidth="1"/>
    <col min="2472" max="2472" width="14.7109375" style="2" customWidth="1"/>
    <col min="2473" max="2473" width="12.7109375" style="2" customWidth="1"/>
    <col min="2474" max="2474" width="14.7109375" style="2" customWidth="1"/>
    <col min="2475" max="2475" width="2.7109375" style="2" customWidth="1"/>
    <col min="2476" max="2477" width="11.42578125" style="2" hidden="1" customWidth="1"/>
    <col min="2478" max="2720" width="11.42578125" style="2" hidden="1"/>
    <col min="2721" max="2723" width="2.7109375" style="2" customWidth="1"/>
    <col min="2724" max="2724" width="50.7109375" style="2" customWidth="1"/>
    <col min="2725" max="2727" width="12.7109375" style="2" customWidth="1"/>
    <col min="2728" max="2728" width="14.7109375" style="2" customWidth="1"/>
    <col min="2729" max="2729" width="12.7109375" style="2" customWidth="1"/>
    <col min="2730" max="2730" width="14.7109375" style="2" customWidth="1"/>
    <col min="2731" max="2731" width="2.7109375" style="2" customWidth="1"/>
    <col min="2732" max="2733" width="11.42578125" style="2" hidden="1" customWidth="1"/>
    <col min="2734" max="2976" width="11.42578125" style="2" hidden="1"/>
    <col min="2977" max="2979" width="2.7109375" style="2" customWidth="1"/>
    <col min="2980" max="2980" width="50.7109375" style="2" customWidth="1"/>
    <col min="2981" max="2983" width="12.7109375" style="2" customWidth="1"/>
    <col min="2984" max="2984" width="14.7109375" style="2" customWidth="1"/>
    <col min="2985" max="2985" width="12.7109375" style="2" customWidth="1"/>
    <col min="2986" max="2986" width="14.7109375" style="2" customWidth="1"/>
    <col min="2987" max="2987" width="2.7109375" style="2" customWidth="1"/>
    <col min="2988" max="2989" width="11.42578125" style="2" hidden="1" customWidth="1"/>
    <col min="2990" max="3232" width="11.42578125" style="2" hidden="1"/>
    <col min="3233" max="3235" width="2.7109375" style="2" customWidth="1"/>
    <col min="3236" max="3236" width="50.7109375" style="2" customWidth="1"/>
    <col min="3237" max="3239" width="12.7109375" style="2" customWidth="1"/>
    <col min="3240" max="3240" width="14.7109375" style="2" customWidth="1"/>
    <col min="3241" max="3241" width="12.7109375" style="2" customWidth="1"/>
    <col min="3242" max="3242" width="14.7109375" style="2" customWidth="1"/>
    <col min="3243" max="3243" width="2.7109375" style="2" customWidth="1"/>
    <col min="3244" max="3245" width="11.42578125" style="2" hidden="1" customWidth="1"/>
    <col min="3246" max="3488" width="11.42578125" style="2" hidden="1"/>
    <col min="3489" max="3491" width="2.7109375" style="2" customWidth="1"/>
    <col min="3492" max="3492" width="50.7109375" style="2" customWidth="1"/>
    <col min="3493" max="3495" width="12.7109375" style="2" customWidth="1"/>
    <col min="3496" max="3496" width="14.7109375" style="2" customWidth="1"/>
    <col min="3497" max="3497" width="12.7109375" style="2" customWidth="1"/>
    <col min="3498" max="3498" width="14.7109375" style="2" customWidth="1"/>
    <col min="3499" max="3499" width="2.7109375" style="2" customWidth="1"/>
    <col min="3500" max="3501" width="11.42578125" style="2" hidden="1" customWidth="1"/>
    <col min="3502" max="3744" width="11.42578125" style="2" hidden="1"/>
    <col min="3745" max="3747" width="2.7109375" style="2" customWidth="1"/>
    <col min="3748" max="3748" width="50.7109375" style="2" customWidth="1"/>
    <col min="3749" max="3751" width="12.7109375" style="2" customWidth="1"/>
    <col min="3752" max="3752" width="14.7109375" style="2" customWidth="1"/>
    <col min="3753" max="3753" width="12.7109375" style="2" customWidth="1"/>
    <col min="3754" max="3754" width="14.7109375" style="2" customWidth="1"/>
    <col min="3755" max="3755" width="2.7109375" style="2" customWidth="1"/>
    <col min="3756" max="3757" width="11.42578125" style="2" hidden="1" customWidth="1"/>
    <col min="3758" max="4000" width="11.42578125" style="2" hidden="1"/>
    <col min="4001" max="4003" width="2.7109375" style="2" customWidth="1"/>
    <col min="4004" max="4004" width="50.7109375" style="2" customWidth="1"/>
    <col min="4005" max="4007" width="12.7109375" style="2" customWidth="1"/>
    <col min="4008" max="4008" width="14.7109375" style="2" customWidth="1"/>
    <col min="4009" max="4009" width="12.7109375" style="2" customWidth="1"/>
    <col min="4010" max="4010" width="14.7109375" style="2" customWidth="1"/>
    <col min="4011" max="4011" width="2.7109375" style="2" customWidth="1"/>
    <col min="4012" max="4013" width="11.42578125" style="2" hidden="1" customWidth="1"/>
    <col min="4014" max="4256" width="11.42578125" style="2" hidden="1"/>
    <col min="4257" max="4259" width="2.7109375" style="2" customWidth="1"/>
    <col min="4260" max="4260" width="50.7109375" style="2" customWidth="1"/>
    <col min="4261" max="4263" width="12.7109375" style="2" customWidth="1"/>
    <col min="4264" max="4264" width="14.7109375" style="2" customWidth="1"/>
    <col min="4265" max="4265" width="12.7109375" style="2" customWidth="1"/>
    <col min="4266" max="4266" width="14.7109375" style="2" customWidth="1"/>
    <col min="4267" max="4267" width="2.7109375" style="2" customWidth="1"/>
    <col min="4268" max="4269" width="11.42578125" style="2" hidden="1" customWidth="1"/>
    <col min="4270" max="4512" width="11.42578125" style="2" hidden="1"/>
    <col min="4513" max="4515" width="2.7109375" style="2" customWidth="1"/>
    <col min="4516" max="4516" width="50.7109375" style="2" customWidth="1"/>
    <col min="4517" max="4519" width="12.7109375" style="2" customWidth="1"/>
    <col min="4520" max="4520" width="14.7109375" style="2" customWidth="1"/>
    <col min="4521" max="4521" width="12.7109375" style="2" customWidth="1"/>
    <col min="4522" max="4522" width="14.7109375" style="2" customWidth="1"/>
    <col min="4523" max="4523" width="2.7109375" style="2" customWidth="1"/>
    <col min="4524" max="4525" width="11.42578125" style="2" hidden="1" customWidth="1"/>
    <col min="4526" max="4768" width="11.42578125" style="2" hidden="1"/>
    <col min="4769" max="4771" width="2.7109375" style="2" customWidth="1"/>
    <col min="4772" max="4772" width="50.7109375" style="2" customWidth="1"/>
    <col min="4773" max="4775" width="12.7109375" style="2" customWidth="1"/>
    <col min="4776" max="4776" width="14.7109375" style="2" customWidth="1"/>
    <col min="4777" max="4777" width="12.7109375" style="2" customWidth="1"/>
    <col min="4778" max="4778" width="14.7109375" style="2" customWidth="1"/>
    <col min="4779" max="4779" width="2.7109375" style="2" customWidth="1"/>
    <col min="4780" max="4781" width="11.42578125" style="2" hidden="1" customWidth="1"/>
    <col min="4782" max="5024" width="11.42578125" style="2" hidden="1"/>
    <col min="5025" max="5027" width="2.7109375" style="2" customWidth="1"/>
    <col min="5028" max="5028" width="50.7109375" style="2" customWidth="1"/>
    <col min="5029" max="5031" width="12.7109375" style="2" customWidth="1"/>
    <col min="5032" max="5032" width="14.7109375" style="2" customWidth="1"/>
    <col min="5033" max="5033" width="12.7109375" style="2" customWidth="1"/>
    <col min="5034" max="5034" width="14.7109375" style="2" customWidth="1"/>
    <col min="5035" max="5035" width="2.7109375" style="2" customWidth="1"/>
    <col min="5036" max="5037" width="11.42578125" style="2" hidden="1" customWidth="1"/>
    <col min="5038" max="5280" width="11.42578125" style="2" hidden="1"/>
    <col min="5281" max="5283" width="2.7109375" style="2" customWidth="1"/>
    <col min="5284" max="5284" width="50.7109375" style="2" customWidth="1"/>
    <col min="5285" max="5287" width="12.7109375" style="2" customWidth="1"/>
    <col min="5288" max="5288" width="14.7109375" style="2" customWidth="1"/>
    <col min="5289" max="5289" width="12.7109375" style="2" customWidth="1"/>
    <col min="5290" max="5290" width="14.7109375" style="2" customWidth="1"/>
    <col min="5291" max="5291" width="2.7109375" style="2" customWidth="1"/>
    <col min="5292" max="5293" width="11.42578125" style="2" hidden="1" customWidth="1"/>
    <col min="5294" max="5536" width="11.42578125" style="2" hidden="1"/>
    <col min="5537" max="5539" width="2.7109375" style="2" customWidth="1"/>
    <col min="5540" max="5540" width="50.7109375" style="2" customWidth="1"/>
    <col min="5541" max="5543" width="12.7109375" style="2" customWidth="1"/>
    <col min="5544" max="5544" width="14.7109375" style="2" customWidth="1"/>
    <col min="5545" max="5545" width="12.7109375" style="2" customWidth="1"/>
    <col min="5546" max="5546" width="14.7109375" style="2" customWidth="1"/>
    <col min="5547" max="5547" width="2.7109375" style="2" customWidth="1"/>
    <col min="5548" max="5549" width="11.42578125" style="2" hidden="1" customWidth="1"/>
    <col min="5550" max="5792" width="11.42578125" style="2" hidden="1"/>
    <col min="5793" max="5795" width="2.7109375" style="2" customWidth="1"/>
    <col min="5796" max="5796" width="50.7109375" style="2" customWidth="1"/>
    <col min="5797" max="5799" width="12.7109375" style="2" customWidth="1"/>
    <col min="5800" max="5800" width="14.7109375" style="2" customWidth="1"/>
    <col min="5801" max="5801" width="12.7109375" style="2" customWidth="1"/>
    <col min="5802" max="5802" width="14.7109375" style="2" customWidth="1"/>
    <col min="5803" max="5803" width="2.7109375" style="2" customWidth="1"/>
    <col min="5804" max="5805" width="11.42578125" style="2" hidden="1" customWidth="1"/>
    <col min="5806" max="6048" width="11.42578125" style="2" hidden="1"/>
    <col min="6049" max="6051" width="2.7109375" style="2" customWidth="1"/>
    <col min="6052" max="6052" width="50.7109375" style="2" customWidth="1"/>
    <col min="6053" max="6055" width="12.7109375" style="2" customWidth="1"/>
    <col min="6056" max="6056" width="14.7109375" style="2" customWidth="1"/>
    <col min="6057" max="6057" width="12.7109375" style="2" customWidth="1"/>
    <col min="6058" max="6058" width="14.7109375" style="2" customWidth="1"/>
    <col min="6059" max="6059" width="2.7109375" style="2" customWidth="1"/>
    <col min="6060" max="6061" width="11.42578125" style="2" hidden="1" customWidth="1"/>
    <col min="6062" max="6304" width="11.42578125" style="2" hidden="1"/>
    <col min="6305" max="6307" width="2.7109375" style="2" customWidth="1"/>
    <col min="6308" max="6308" width="50.7109375" style="2" customWidth="1"/>
    <col min="6309" max="6311" width="12.7109375" style="2" customWidth="1"/>
    <col min="6312" max="6312" width="14.7109375" style="2" customWidth="1"/>
    <col min="6313" max="6313" width="12.7109375" style="2" customWidth="1"/>
    <col min="6314" max="6314" width="14.7109375" style="2" customWidth="1"/>
    <col min="6315" max="6315" width="2.7109375" style="2" customWidth="1"/>
    <col min="6316" max="6317" width="11.42578125" style="2" hidden="1" customWidth="1"/>
    <col min="6318" max="6560" width="11.42578125" style="2" hidden="1"/>
    <col min="6561" max="6563" width="2.7109375" style="2" customWidth="1"/>
    <col min="6564" max="6564" width="50.7109375" style="2" customWidth="1"/>
    <col min="6565" max="6567" width="12.7109375" style="2" customWidth="1"/>
    <col min="6568" max="6568" width="14.7109375" style="2" customWidth="1"/>
    <col min="6569" max="6569" width="12.7109375" style="2" customWidth="1"/>
    <col min="6570" max="6570" width="14.7109375" style="2" customWidth="1"/>
    <col min="6571" max="6571" width="2.7109375" style="2" customWidth="1"/>
    <col min="6572" max="6573" width="11.42578125" style="2" hidden="1" customWidth="1"/>
    <col min="6574" max="6816" width="11.42578125" style="2" hidden="1"/>
    <col min="6817" max="6819" width="2.7109375" style="2" customWidth="1"/>
    <col min="6820" max="6820" width="50.7109375" style="2" customWidth="1"/>
    <col min="6821" max="6823" width="12.7109375" style="2" customWidth="1"/>
    <col min="6824" max="6824" width="14.7109375" style="2" customWidth="1"/>
    <col min="6825" max="6825" width="12.7109375" style="2" customWidth="1"/>
    <col min="6826" max="6826" width="14.7109375" style="2" customWidth="1"/>
    <col min="6827" max="6827" width="2.7109375" style="2" customWidth="1"/>
    <col min="6828" max="6829" width="11.42578125" style="2" hidden="1" customWidth="1"/>
    <col min="6830" max="7072" width="11.42578125" style="2" hidden="1"/>
    <col min="7073" max="7075" width="2.7109375" style="2" customWidth="1"/>
    <col min="7076" max="7076" width="50.7109375" style="2" customWidth="1"/>
    <col min="7077" max="7079" width="12.7109375" style="2" customWidth="1"/>
    <col min="7080" max="7080" width="14.7109375" style="2" customWidth="1"/>
    <col min="7081" max="7081" width="12.7109375" style="2" customWidth="1"/>
    <col min="7082" max="7082" width="14.7109375" style="2" customWidth="1"/>
    <col min="7083" max="7083" width="2.7109375" style="2" customWidth="1"/>
    <col min="7084" max="7085" width="11.42578125" style="2" hidden="1" customWidth="1"/>
    <col min="7086" max="7328" width="11.42578125" style="2" hidden="1"/>
    <col min="7329" max="7331" width="2.7109375" style="2" customWidth="1"/>
    <col min="7332" max="7332" width="50.7109375" style="2" customWidth="1"/>
    <col min="7333" max="7335" width="12.7109375" style="2" customWidth="1"/>
    <col min="7336" max="7336" width="14.7109375" style="2" customWidth="1"/>
    <col min="7337" max="7337" width="12.7109375" style="2" customWidth="1"/>
    <col min="7338" max="7338" width="14.7109375" style="2" customWidth="1"/>
    <col min="7339" max="7339" width="2.7109375" style="2" customWidth="1"/>
    <col min="7340" max="7341" width="11.42578125" style="2" hidden="1" customWidth="1"/>
    <col min="7342" max="7584" width="11.42578125" style="2" hidden="1"/>
    <col min="7585" max="7587" width="2.7109375" style="2" customWidth="1"/>
    <col min="7588" max="7588" width="50.7109375" style="2" customWidth="1"/>
    <col min="7589" max="7591" width="12.7109375" style="2" customWidth="1"/>
    <col min="7592" max="7592" width="14.7109375" style="2" customWidth="1"/>
    <col min="7593" max="7593" width="12.7109375" style="2" customWidth="1"/>
    <col min="7594" max="7594" width="14.7109375" style="2" customWidth="1"/>
    <col min="7595" max="7595" width="2.7109375" style="2" customWidth="1"/>
    <col min="7596" max="7597" width="11.42578125" style="2" hidden="1" customWidth="1"/>
    <col min="7598" max="7840" width="11.42578125" style="2" hidden="1"/>
    <col min="7841" max="7843" width="2.7109375" style="2" customWidth="1"/>
    <col min="7844" max="7844" width="50.7109375" style="2" customWidth="1"/>
    <col min="7845" max="7847" width="12.7109375" style="2" customWidth="1"/>
    <col min="7848" max="7848" width="14.7109375" style="2" customWidth="1"/>
    <col min="7849" max="7849" width="12.7109375" style="2" customWidth="1"/>
    <col min="7850" max="7850" width="14.7109375" style="2" customWidth="1"/>
    <col min="7851" max="7851" width="2.7109375" style="2" customWidth="1"/>
    <col min="7852" max="7853" width="11.42578125" style="2" hidden="1" customWidth="1"/>
    <col min="7854" max="8096" width="11.42578125" style="2" hidden="1"/>
    <col min="8097" max="8099" width="2.7109375" style="2" customWidth="1"/>
    <col min="8100" max="8100" width="50.7109375" style="2" customWidth="1"/>
    <col min="8101" max="8103" width="12.7109375" style="2" customWidth="1"/>
    <col min="8104" max="8104" width="14.7109375" style="2" customWidth="1"/>
    <col min="8105" max="8105" width="12.7109375" style="2" customWidth="1"/>
    <col min="8106" max="8106" width="14.7109375" style="2" customWidth="1"/>
    <col min="8107" max="8107" width="2.7109375" style="2" customWidth="1"/>
    <col min="8108" max="8109" width="11.42578125" style="2" hidden="1" customWidth="1"/>
    <col min="8110" max="8352" width="11.42578125" style="2" hidden="1"/>
    <col min="8353" max="8355" width="2.7109375" style="2" customWidth="1"/>
    <col min="8356" max="8356" width="50.7109375" style="2" customWidth="1"/>
    <col min="8357" max="8359" width="12.7109375" style="2" customWidth="1"/>
    <col min="8360" max="8360" width="14.7109375" style="2" customWidth="1"/>
    <col min="8361" max="8361" width="12.7109375" style="2" customWidth="1"/>
    <col min="8362" max="8362" width="14.7109375" style="2" customWidth="1"/>
    <col min="8363" max="8363" width="2.7109375" style="2" customWidth="1"/>
    <col min="8364" max="8365" width="11.42578125" style="2" hidden="1" customWidth="1"/>
    <col min="8366" max="8608" width="11.42578125" style="2" hidden="1"/>
    <col min="8609" max="8611" width="2.7109375" style="2" customWidth="1"/>
    <col min="8612" max="8612" width="50.7109375" style="2" customWidth="1"/>
    <col min="8613" max="8615" width="12.7109375" style="2" customWidth="1"/>
    <col min="8616" max="8616" width="14.7109375" style="2" customWidth="1"/>
    <col min="8617" max="8617" width="12.7109375" style="2" customWidth="1"/>
    <col min="8618" max="8618" width="14.7109375" style="2" customWidth="1"/>
    <col min="8619" max="8619" width="2.7109375" style="2" customWidth="1"/>
    <col min="8620" max="8621" width="11.42578125" style="2" hidden="1" customWidth="1"/>
    <col min="8622" max="8864" width="11.42578125" style="2" hidden="1"/>
    <col min="8865" max="8867" width="2.7109375" style="2" customWidth="1"/>
    <col min="8868" max="8868" width="50.7109375" style="2" customWidth="1"/>
    <col min="8869" max="8871" width="12.7109375" style="2" customWidth="1"/>
    <col min="8872" max="8872" width="14.7109375" style="2" customWidth="1"/>
    <col min="8873" max="8873" width="12.7109375" style="2" customWidth="1"/>
    <col min="8874" max="8874" width="14.7109375" style="2" customWidth="1"/>
    <col min="8875" max="8875" width="2.7109375" style="2" customWidth="1"/>
    <col min="8876" max="8877" width="11.42578125" style="2" hidden="1" customWidth="1"/>
    <col min="8878" max="9120" width="11.42578125" style="2" hidden="1"/>
    <col min="9121" max="9123" width="2.7109375" style="2" customWidth="1"/>
    <col min="9124" max="9124" width="50.7109375" style="2" customWidth="1"/>
    <col min="9125" max="9127" width="12.7109375" style="2" customWidth="1"/>
    <col min="9128" max="9128" width="14.7109375" style="2" customWidth="1"/>
    <col min="9129" max="9129" width="12.7109375" style="2" customWidth="1"/>
    <col min="9130" max="9130" width="14.7109375" style="2" customWidth="1"/>
    <col min="9131" max="9131" width="2.7109375" style="2" customWidth="1"/>
    <col min="9132" max="9133" width="11.42578125" style="2" hidden="1" customWidth="1"/>
    <col min="9134" max="9376" width="11.42578125" style="2" hidden="1"/>
    <col min="9377" max="9379" width="2.7109375" style="2" customWidth="1"/>
    <col min="9380" max="9380" width="50.7109375" style="2" customWidth="1"/>
    <col min="9381" max="9383" width="12.7109375" style="2" customWidth="1"/>
    <col min="9384" max="9384" width="14.7109375" style="2" customWidth="1"/>
    <col min="9385" max="9385" width="12.7109375" style="2" customWidth="1"/>
    <col min="9386" max="9386" width="14.7109375" style="2" customWidth="1"/>
    <col min="9387" max="9387" width="2.7109375" style="2" customWidth="1"/>
    <col min="9388" max="9389" width="11.42578125" style="2" hidden="1" customWidth="1"/>
    <col min="9390" max="9632" width="11.42578125" style="2" hidden="1"/>
    <col min="9633" max="9635" width="2.7109375" style="2" customWidth="1"/>
    <col min="9636" max="9636" width="50.7109375" style="2" customWidth="1"/>
    <col min="9637" max="9639" width="12.7109375" style="2" customWidth="1"/>
    <col min="9640" max="9640" width="14.7109375" style="2" customWidth="1"/>
    <col min="9641" max="9641" width="12.7109375" style="2" customWidth="1"/>
    <col min="9642" max="9642" width="14.7109375" style="2" customWidth="1"/>
    <col min="9643" max="9643" width="2.7109375" style="2" customWidth="1"/>
    <col min="9644" max="9645" width="11.42578125" style="2" hidden="1" customWidth="1"/>
    <col min="9646" max="9888" width="11.42578125" style="2" hidden="1"/>
    <col min="9889" max="9891" width="2.7109375" style="2" customWidth="1"/>
    <col min="9892" max="9892" width="50.7109375" style="2" customWidth="1"/>
    <col min="9893" max="9895" width="12.7109375" style="2" customWidth="1"/>
    <col min="9896" max="9896" width="14.7109375" style="2" customWidth="1"/>
    <col min="9897" max="9897" width="12.7109375" style="2" customWidth="1"/>
    <col min="9898" max="9898" width="14.7109375" style="2" customWidth="1"/>
    <col min="9899" max="9899" width="2.7109375" style="2" customWidth="1"/>
    <col min="9900" max="9901" width="11.42578125" style="2" hidden="1" customWidth="1"/>
    <col min="9902" max="10144" width="11.42578125" style="2" hidden="1"/>
    <col min="10145" max="10147" width="2.7109375" style="2" customWidth="1"/>
    <col min="10148" max="10148" width="50.7109375" style="2" customWidth="1"/>
    <col min="10149" max="10151" width="12.7109375" style="2" customWidth="1"/>
    <col min="10152" max="10152" width="14.7109375" style="2" customWidth="1"/>
    <col min="10153" max="10153" width="12.7109375" style="2" customWidth="1"/>
    <col min="10154" max="10154" width="14.7109375" style="2" customWidth="1"/>
    <col min="10155" max="10155" width="2.7109375" style="2" customWidth="1"/>
    <col min="10156" max="10157" width="11.42578125" style="2" hidden="1" customWidth="1"/>
    <col min="10158" max="10400" width="11.42578125" style="2" hidden="1"/>
    <col min="10401" max="10403" width="2.7109375" style="2" customWidth="1"/>
    <col min="10404" max="10404" width="50.7109375" style="2" customWidth="1"/>
    <col min="10405" max="10407" width="12.7109375" style="2" customWidth="1"/>
    <col min="10408" max="10408" width="14.7109375" style="2" customWidth="1"/>
    <col min="10409" max="10409" width="12.7109375" style="2" customWidth="1"/>
    <col min="10410" max="10410" width="14.7109375" style="2" customWidth="1"/>
    <col min="10411" max="10411" width="2.7109375" style="2" customWidth="1"/>
    <col min="10412" max="10413" width="11.42578125" style="2" hidden="1" customWidth="1"/>
    <col min="10414" max="10656" width="11.42578125" style="2" hidden="1"/>
    <col min="10657" max="10659" width="2.7109375" style="2" customWidth="1"/>
    <col min="10660" max="10660" width="50.7109375" style="2" customWidth="1"/>
    <col min="10661" max="10663" width="12.7109375" style="2" customWidth="1"/>
    <col min="10664" max="10664" width="14.7109375" style="2" customWidth="1"/>
    <col min="10665" max="10665" width="12.7109375" style="2" customWidth="1"/>
    <col min="10666" max="10666" width="14.7109375" style="2" customWidth="1"/>
    <col min="10667" max="10667" width="2.7109375" style="2" customWidth="1"/>
    <col min="10668" max="10669" width="11.42578125" style="2" hidden="1" customWidth="1"/>
    <col min="10670" max="10912" width="11.42578125" style="2" hidden="1"/>
    <col min="10913" max="10915" width="2.7109375" style="2" customWidth="1"/>
    <col min="10916" max="10916" width="50.7109375" style="2" customWidth="1"/>
    <col min="10917" max="10919" width="12.7109375" style="2" customWidth="1"/>
    <col min="10920" max="10920" width="14.7109375" style="2" customWidth="1"/>
    <col min="10921" max="10921" width="12.7109375" style="2" customWidth="1"/>
    <col min="10922" max="10922" width="14.7109375" style="2" customWidth="1"/>
    <col min="10923" max="10923" width="2.7109375" style="2" customWidth="1"/>
    <col min="10924" max="10925" width="11.42578125" style="2" hidden="1" customWidth="1"/>
    <col min="10926" max="11168" width="11.42578125" style="2" hidden="1"/>
    <col min="11169" max="11171" width="2.7109375" style="2" customWidth="1"/>
    <col min="11172" max="11172" width="50.7109375" style="2" customWidth="1"/>
    <col min="11173" max="11175" width="12.7109375" style="2" customWidth="1"/>
    <col min="11176" max="11176" width="14.7109375" style="2" customWidth="1"/>
    <col min="11177" max="11177" width="12.7109375" style="2" customWidth="1"/>
    <col min="11178" max="11178" width="14.7109375" style="2" customWidth="1"/>
    <col min="11179" max="11179" width="2.7109375" style="2" customWidth="1"/>
    <col min="11180" max="11181" width="11.42578125" style="2" hidden="1" customWidth="1"/>
    <col min="11182" max="11424" width="11.42578125" style="2" hidden="1"/>
    <col min="11425" max="11427" width="2.7109375" style="2" customWidth="1"/>
    <col min="11428" max="11428" width="50.7109375" style="2" customWidth="1"/>
    <col min="11429" max="11431" width="12.7109375" style="2" customWidth="1"/>
    <col min="11432" max="11432" width="14.7109375" style="2" customWidth="1"/>
    <col min="11433" max="11433" width="12.7109375" style="2" customWidth="1"/>
    <col min="11434" max="11434" width="14.7109375" style="2" customWidth="1"/>
    <col min="11435" max="11435" width="2.7109375" style="2" customWidth="1"/>
    <col min="11436" max="11437" width="11.42578125" style="2" hidden="1" customWidth="1"/>
    <col min="11438" max="11680" width="11.42578125" style="2" hidden="1"/>
    <col min="11681" max="11683" width="2.7109375" style="2" customWidth="1"/>
    <col min="11684" max="11684" width="50.7109375" style="2" customWidth="1"/>
    <col min="11685" max="11687" width="12.7109375" style="2" customWidth="1"/>
    <col min="11688" max="11688" width="14.7109375" style="2" customWidth="1"/>
    <col min="11689" max="11689" width="12.7109375" style="2" customWidth="1"/>
    <col min="11690" max="11690" width="14.7109375" style="2" customWidth="1"/>
    <col min="11691" max="11691" width="2.7109375" style="2" customWidth="1"/>
    <col min="11692" max="11693" width="11.42578125" style="2" hidden="1" customWidth="1"/>
    <col min="11694" max="11936" width="11.42578125" style="2" hidden="1"/>
    <col min="11937" max="11939" width="2.7109375" style="2" customWidth="1"/>
    <col min="11940" max="11940" width="50.7109375" style="2" customWidth="1"/>
    <col min="11941" max="11943" width="12.7109375" style="2" customWidth="1"/>
    <col min="11944" max="11944" width="14.7109375" style="2" customWidth="1"/>
    <col min="11945" max="11945" width="12.7109375" style="2" customWidth="1"/>
    <col min="11946" max="11946" width="14.7109375" style="2" customWidth="1"/>
    <col min="11947" max="11947" width="2.7109375" style="2" customWidth="1"/>
    <col min="11948" max="11949" width="11.42578125" style="2" hidden="1" customWidth="1"/>
    <col min="11950" max="12192" width="11.42578125" style="2" hidden="1"/>
    <col min="12193" max="12195" width="2.7109375" style="2" customWidth="1"/>
    <col min="12196" max="12196" width="50.7109375" style="2" customWidth="1"/>
    <col min="12197" max="12199" width="12.7109375" style="2" customWidth="1"/>
    <col min="12200" max="12200" width="14.7109375" style="2" customWidth="1"/>
    <col min="12201" max="12201" width="12.7109375" style="2" customWidth="1"/>
    <col min="12202" max="12202" width="14.7109375" style="2" customWidth="1"/>
    <col min="12203" max="12203" width="2.7109375" style="2" customWidth="1"/>
    <col min="12204" max="12205" width="11.42578125" style="2" hidden="1" customWidth="1"/>
    <col min="12206" max="12448" width="11.42578125" style="2" hidden="1"/>
    <col min="12449" max="12451" width="2.7109375" style="2" customWidth="1"/>
    <col min="12452" max="12452" width="50.7109375" style="2" customWidth="1"/>
    <col min="12453" max="12455" width="12.7109375" style="2" customWidth="1"/>
    <col min="12456" max="12456" width="14.7109375" style="2" customWidth="1"/>
    <col min="12457" max="12457" width="12.7109375" style="2" customWidth="1"/>
    <col min="12458" max="12458" width="14.7109375" style="2" customWidth="1"/>
    <col min="12459" max="12459" width="2.7109375" style="2" customWidth="1"/>
    <col min="12460" max="12461" width="11.42578125" style="2" hidden="1" customWidth="1"/>
    <col min="12462" max="12704" width="11.42578125" style="2" hidden="1"/>
    <col min="12705" max="12707" width="2.7109375" style="2" customWidth="1"/>
    <col min="12708" max="12708" width="50.7109375" style="2" customWidth="1"/>
    <col min="12709" max="12711" width="12.7109375" style="2" customWidth="1"/>
    <col min="12712" max="12712" width="14.7109375" style="2" customWidth="1"/>
    <col min="12713" max="12713" width="12.7109375" style="2" customWidth="1"/>
    <col min="12714" max="12714" width="14.7109375" style="2" customWidth="1"/>
    <col min="12715" max="12715" width="2.7109375" style="2" customWidth="1"/>
    <col min="12716" max="12717" width="11.42578125" style="2" hidden="1" customWidth="1"/>
    <col min="12718" max="12960" width="11.42578125" style="2" hidden="1"/>
    <col min="12961" max="12963" width="2.7109375" style="2" customWidth="1"/>
    <col min="12964" max="12964" width="50.7109375" style="2" customWidth="1"/>
    <col min="12965" max="12967" width="12.7109375" style="2" customWidth="1"/>
    <col min="12968" max="12968" width="14.7109375" style="2" customWidth="1"/>
    <col min="12969" max="12969" width="12.7109375" style="2" customWidth="1"/>
    <col min="12970" max="12970" width="14.7109375" style="2" customWidth="1"/>
    <col min="12971" max="12971" width="2.7109375" style="2" customWidth="1"/>
    <col min="12972" max="12973" width="11.42578125" style="2" hidden="1" customWidth="1"/>
    <col min="12974" max="13216" width="11.42578125" style="2" hidden="1"/>
    <col min="13217" max="13219" width="2.7109375" style="2" customWidth="1"/>
    <col min="13220" max="13220" width="50.7109375" style="2" customWidth="1"/>
    <col min="13221" max="13223" width="12.7109375" style="2" customWidth="1"/>
    <col min="13224" max="13224" width="14.7109375" style="2" customWidth="1"/>
    <col min="13225" max="13225" width="12.7109375" style="2" customWidth="1"/>
    <col min="13226" max="13226" width="14.7109375" style="2" customWidth="1"/>
    <col min="13227" max="13227" width="2.7109375" style="2" customWidth="1"/>
    <col min="13228" max="13229" width="11.42578125" style="2" hidden="1" customWidth="1"/>
    <col min="13230" max="13472" width="11.42578125" style="2" hidden="1"/>
    <col min="13473" max="13475" width="2.7109375" style="2" customWidth="1"/>
    <col min="13476" max="13476" width="50.7109375" style="2" customWidth="1"/>
    <col min="13477" max="13479" width="12.7109375" style="2" customWidth="1"/>
    <col min="13480" max="13480" width="14.7109375" style="2" customWidth="1"/>
    <col min="13481" max="13481" width="12.7109375" style="2" customWidth="1"/>
    <col min="13482" max="13482" width="14.7109375" style="2" customWidth="1"/>
    <col min="13483" max="13483" width="2.7109375" style="2" customWidth="1"/>
    <col min="13484" max="13485" width="11.42578125" style="2" hidden="1" customWidth="1"/>
    <col min="13486" max="13728" width="11.42578125" style="2" hidden="1"/>
    <col min="13729" max="13731" width="2.7109375" style="2" customWidth="1"/>
    <col min="13732" max="13732" width="50.7109375" style="2" customWidth="1"/>
    <col min="13733" max="13735" width="12.7109375" style="2" customWidth="1"/>
    <col min="13736" max="13736" width="14.7109375" style="2" customWidth="1"/>
    <col min="13737" max="13737" width="12.7109375" style="2" customWidth="1"/>
    <col min="13738" max="13738" width="14.7109375" style="2" customWidth="1"/>
    <col min="13739" max="13739" width="2.7109375" style="2" customWidth="1"/>
    <col min="13740" max="13741" width="11.42578125" style="2" hidden="1" customWidth="1"/>
    <col min="13742" max="13984" width="11.42578125" style="2" hidden="1"/>
    <col min="13985" max="13987" width="2.7109375" style="2" customWidth="1"/>
    <col min="13988" max="13988" width="50.7109375" style="2" customWidth="1"/>
    <col min="13989" max="13991" width="12.7109375" style="2" customWidth="1"/>
    <col min="13992" max="13992" width="14.7109375" style="2" customWidth="1"/>
    <col min="13993" max="13993" width="12.7109375" style="2" customWidth="1"/>
    <col min="13994" max="13994" width="14.7109375" style="2" customWidth="1"/>
    <col min="13995" max="13995" width="2.7109375" style="2" customWidth="1"/>
    <col min="13996" max="13997" width="11.42578125" style="2" hidden="1" customWidth="1"/>
    <col min="13998" max="14240" width="11.42578125" style="2" hidden="1"/>
    <col min="14241" max="14243" width="2.7109375" style="2" customWidth="1"/>
    <col min="14244" max="14244" width="50.7109375" style="2" customWidth="1"/>
    <col min="14245" max="14247" width="12.7109375" style="2" customWidth="1"/>
    <col min="14248" max="14248" width="14.7109375" style="2" customWidth="1"/>
    <col min="14249" max="14249" width="12.7109375" style="2" customWidth="1"/>
    <col min="14250" max="14250" width="14.7109375" style="2" customWidth="1"/>
    <col min="14251" max="14251" width="2.7109375" style="2" customWidth="1"/>
    <col min="14252" max="14253" width="11.42578125" style="2" hidden="1" customWidth="1"/>
    <col min="14254" max="14496" width="11.42578125" style="2" hidden="1"/>
    <col min="14497" max="14499" width="2.7109375" style="2" customWidth="1"/>
    <col min="14500" max="14500" width="50.7109375" style="2" customWidth="1"/>
    <col min="14501" max="14503" width="12.7109375" style="2" customWidth="1"/>
    <col min="14504" max="14504" width="14.7109375" style="2" customWidth="1"/>
    <col min="14505" max="14505" width="12.7109375" style="2" customWidth="1"/>
    <col min="14506" max="14506" width="14.7109375" style="2" customWidth="1"/>
    <col min="14507" max="14507" width="2.7109375" style="2" customWidth="1"/>
    <col min="14508" max="14509" width="11.42578125" style="2" hidden="1" customWidth="1"/>
    <col min="14510" max="14752" width="11.42578125" style="2" hidden="1"/>
    <col min="14753" max="14755" width="2.7109375" style="2" customWidth="1"/>
    <col min="14756" max="14756" width="50.7109375" style="2" customWidth="1"/>
    <col min="14757" max="14759" width="12.7109375" style="2" customWidth="1"/>
    <col min="14760" max="14760" width="14.7109375" style="2" customWidth="1"/>
    <col min="14761" max="14761" width="12.7109375" style="2" customWidth="1"/>
    <col min="14762" max="14762" width="14.7109375" style="2" customWidth="1"/>
    <col min="14763" max="14763" width="2.7109375" style="2" customWidth="1"/>
    <col min="14764" max="14765" width="11.42578125" style="2" hidden="1" customWidth="1"/>
    <col min="14766" max="15008" width="11.42578125" style="2" hidden="1"/>
    <col min="15009" max="15011" width="2.7109375" style="2" customWidth="1"/>
    <col min="15012" max="15012" width="50.7109375" style="2" customWidth="1"/>
    <col min="15013" max="15015" width="12.7109375" style="2" customWidth="1"/>
    <col min="15016" max="15016" width="14.7109375" style="2" customWidth="1"/>
    <col min="15017" max="15017" width="12.7109375" style="2" customWidth="1"/>
    <col min="15018" max="15018" width="14.7109375" style="2" customWidth="1"/>
    <col min="15019" max="15019" width="2.7109375" style="2" customWidth="1"/>
    <col min="15020" max="15021" width="11.42578125" style="2" hidden="1" customWidth="1"/>
    <col min="15022" max="15264" width="11.42578125" style="2" hidden="1"/>
    <col min="15265" max="15267" width="2.7109375" style="2" customWidth="1"/>
    <col min="15268" max="15268" width="50.7109375" style="2" customWidth="1"/>
    <col min="15269" max="15271" width="12.7109375" style="2" customWidth="1"/>
    <col min="15272" max="15272" width="14.7109375" style="2" customWidth="1"/>
    <col min="15273" max="15273" width="12.7109375" style="2" customWidth="1"/>
    <col min="15274" max="15274" width="14.7109375" style="2" customWidth="1"/>
    <col min="15275" max="15275" width="2.7109375" style="2" customWidth="1"/>
    <col min="15276" max="15277" width="11.42578125" style="2" hidden="1" customWidth="1"/>
    <col min="15278" max="15520" width="11.42578125" style="2" hidden="1"/>
    <col min="15521" max="15523" width="2.7109375" style="2" customWidth="1"/>
    <col min="15524" max="15524" width="50.7109375" style="2" customWidth="1"/>
    <col min="15525" max="15527" width="12.7109375" style="2" customWidth="1"/>
    <col min="15528" max="15528" width="14.7109375" style="2" customWidth="1"/>
    <col min="15529" max="15529" width="12.7109375" style="2" customWidth="1"/>
    <col min="15530" max="15530" width="14.7109375" style="2" customWidth="1"/>
    <col min="15531" max="15531" width="2.7109375" style="2" customWidth="1"/>
    <col min="15532" max="15533" width="0" style="2" hidden="1" customWidth="1"/>
    <col min="15534" max="15629" width="0" style="2" hidden="1"/>
    <col min="15630" max="15773" width="11.42578125" style="2" hidden="1"/>
    <col min="15774" max="15784" width="0" style="2" hidden="1"/>
    <col min="15785" max="16029" width="11.42578125" style="2" hidden="1"/>
    <col min="16030" max="16139" width="0" style="2" hidden="1"/>
    <col min="16140" max="16384" width="11.42578125" style="2" hidden="1"/>
  </cols>
  <sheetData>
    <row r="1" spans="1:9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1" customHeight="1" x14ac:dyDescent="0.2">
      <c r="A2" s="3" t="s">
        <v>1</v>
      </c>
      <c r="B2" s="4"/>
      <c r="C2" s="4"/>
      <c r="D2" s="4"/>
      <c r="E2" s="4"/>
      <c r="F2" s="4"/>
      <c r="G2" s="4"/>
      <c r="H2" s="4"/>
      <c r="I2" s="5"/>
    </row>
    <row r="3" spans="1:9" ht="14.1" customHeight="1" x14ac:dyDescent="0.2">
      <c r="A3" s="6" t="s">
        <v>2</v>
      </c>
      <c r="B3" s="7"/>
      <c r="C3" s="7"/>
      <c r="D3" s="7"/>
      <c r="E3" s="7"/>
      <c r="F3" s="7"/>
      <c r="G3" s="7"/>
      <c r="H3" s="7"/>
      <c r="I3" s="8"/>
    </row>
    <row r="4" spans="1:9" ht="14.1" customHeight="1" x14ac:dyDescent="0.2">
      <c r="A4" s="6" t="s">
        <v>3</v>
      </c>
      <c r="B4" s="7"/>
      <c r="C4" s="7"/>
      <c r="D4" s="7"/>
      <c r="E4" s="7"/>
      <c r="F4" s="7"/>
      <c r="G4" s="7"/>
      <c r="H4" s="7"/>
      <c r="I4" s="8"/>
    </row>
    <row r="5" spans="1:9" ht="14.1" customHeight="1" x14ac:dyDescent="0.2">
      <c r="A5" s="9" t="s">
        <v>4</v>
      </c>
      <c r="B5" s="10"/>
      <c r="C5" s="10"/>
      <c r="D5" s="10"/>
      <c r="E5" s="10"/>
      <c r="F5" s="10"/>
      <c r="G5" s="10"/>
      <c r="H5" s="10"/>
      <c r="I5" s="11"/>
    </row>
    <row r="6" spans="1:9" x14ac:dyDescent="0.2">
      <c r="A6" s="12" t="s">
        <v>5</v>
      </c>
      <c r="B6" s="13"/>
      <c r="C6" s="14"/>
      <c r="D6" s="15" t="s">
        <v>6</v>
      </c>
      <c r="E6" s="15"/>
      <c r="F6" s="15"/>
      <c r="G6" s="15"/>
      <c r="H6" s="15"/>
      <c r="I6" s="15" t="s">
        <v>7</v>
      </c>
    </row>
    <row r="7" spans="1:9" ht="20.25" customHeight="1" x14ac:dyDescent="0.2">
      <c r="A7" s="16"/>
      <c r="B7" s="17"/>
      <c r="C7" s="18"/>
      <c r="D7" s="19" t="s">
        <v>8</v>
      </c>
      <c r="E7" s="20" t="s">
        <v>9</v>
      </c>
      <c r="F7" s="19" t="s">
        <v>10</v>
      </c>
      <c r="G7" s="19" t="s">
        <v>11</v>
      </c>
      <c r="H7" s="19" t="s">
        <v>12</v>
      </c>
      <c r="I7" s="15"/>
    </row>
    <row r="8" spans="1:9" ht="8.1" customHeight="1" x14ac:dyDescent="0.2">
      <c r="A8" s="21"/>
      <c r="B8" s="22"/>
      <c r="C8" s="23"/>
      <c r="D8" s="24"/>
      <c r="E8" s="24"/>
      <c r="F8" s="24"/>
      <c r="G8" s="24"/>
      <c r="H8" s="24"/>
      <c r="I8" s="24"/>
    </row>
    <row r="9" spans="1:9" x14ac:dyDescent="0.2">
      <c r="A9" s="25" t="s">
        <v>13</v>
      </c>
      <c r="B9" s="26"/>
      <c r="C9" s="27"/>
      <c r="D9" s="28"/>
      <c r="E9" s="28"/>
      <c r="F9" s="28"/>
      <c r="G9" s="28"/>
      <c r="H9" s="28"/>
      <c r="I9" s="28"/>
    </row>
    <row r="10" spans="1:9" x14ac:dyDescent="0.2">
      <c r="A10" s="29"/>
      <c r="B10" s="30" t="s">
        <v>14</v>
      </c>
      <c r="C10" s="31"/>
      <c r="D10" s="32">
        <v>21168954.600000001</v>
      </c>
      <c r="E10" s="33"/>
      <c r="F10" s="32">
        <f t="shared" ref="F10:F40" si="0">D10+E10</f>
        <v>21168954.600000001</v>
      </c>
      <c r="G10" s="32">
        <v>11681700.699999999</v>
      </c>
      <c r="H10" s="32">
        <f>G10</f>
        <v>11681700.699999999</v>
      </c>
      <c r="I10" s="32">
        <f>H10-D10</f>
        <v>-9487253.9000000022</v>
      </c>
    </row>
    <row r="11" spans="1:9" x14ac:dyDescent="0.2">
      <c r="A11" s="29"/>
      <c r="B11" s="30" t="s">
        <v>15</v>
      </c>
      <c r="C11" s="31"/>
      <c r="D11" s="28"/>
      <c r="E11" s="28"/>
      <c r="F11" s="28"/>
      <c r="G11" s="28"/>
      <c r="H11" s="28"/>
      <c r="I11" s="28"/>
    </row>
    <row r="12" spans="1:9" x14ac:dyDescent="0.2">
      <c r="A12" s="29"/>
      <c r="B12" s="30" t="s">
        <v>16</v>
      </c>
      <c r="C12" s="31"/>
      <c r="D12" s="32">
        <v>481215.9</v>
      </c>
      <c r="E12" s="32"/>
      <c r="F12" s="32">
        <f t="shared" si="0"/>
        <v>481215.9</v>
      </c>
      <c r="G12" s="32">
        <v>173764</v>
      </c>
      <c r="H12" s="32">
        <f>G12</f>
        <v>173764</v>
      </c>
      <c r="I12" s="32">
        <f t="shared" ref="I12:I70" si="1">H12-D12</f>
        <v>-307451.90000000002</v>
      </c>
    </row>
    <row r="13" spans="1:9" x14ac:dyDescent="0.2">
      <c r="A13" s="29"/>
      <c r="B13" s="30" t="s">
        <v>17</v>
      </c>
      <c r="C13" s="31"/>
      <c r="D13" s="32">
        <v>7025502.5999999996</v>
      </c>
      <c r="E13" s="32"/>
      <c r="F13" s="32">
        <f t="shared" si="0"/>
        <v>7025502.5999999996</v>
      </c>
      <c r="G13" s="32">
        <v>4093999</v>
      </c>
      <c r="H13" s="32">
        <f>G13</f>
        <v>4093999</v>
      </c>
      <c r="I13" s="32">
        <f t="shared" si="1"/>
        <v>-2931503.5999999996</v>
      </c>
    </row>
    <row r="14" spans="1:9" x14ac:dyDescent="0.2">
      <c r="A14" s="29"/>
      <c r="B14" s="30" t="s">
        <v>18</v>
      </c>
      <c r="C14" s="31"/>
      <c r="D14" s="32">
        <v>523505.1</v>
      </c>
      <c r="E14" s="32"/>
      <c r="F14" s="32">
        <f t="shared" si="0"/>
        <v>523505.1</v>
      </c>
      <c r="G14" s="32">
        <v>112421.7</v>
      </c>
      <c r="H14" s="32">
        <f>G14</f>
        <v>112421.7</v>
      </c>
      <c r="I14" s="32">
        <f t="shared" si="1"/>
        <v>-411083.39999999997</v>
      </c>
    </row>
    <row r="15" spans="1:9" x14ac:dyDescent="0.2">
      <c r="A15" s="29"/>
      <c r="B15" s="30" t="s">
        <v>19</v>
      </c>
      <c r="C15" s="31"/>
      <c r="D15" s="32">
        <v>2742104.7</v>
      </c>
      <c r="E15" s="32"/>
      <c r="F15" s="32">
        <f t="shared" si="0"/>
        <v>2742104.7</v>
      </c>
      <c r="G15" s="32">
        <v>729066.4</v>
      </c>
      <c r="H15" s="32">
        <f>G15</f>
        <v>729066.4</v>
      </c>
      <c r="I15" s="32">
        <f t="shared" si="1"/>
        <v>-2013038.3000000003</v>
      </c>
    </row>
    <row r="16" spans="1:9" x14ac:dyDescent="0.2">
      <c r="A16" s="29"/>
      <c r="B16" s="30" t="s">
        <v>20</v>
      </c>
      <c r="C16" s="31"/>
      <c r="D16" s="32"/>
      <c r="E16" s="32"/>
      <c r="F16" s="32">
        <f t="shared" si="0"/>
        <v>0</v>
      </c>
      <c r="G16" s="32"/>
      <c r="H16" s="32"/>
      <c r="I16" s="32">
        <f t="shared" si="1"/>
        <v>0</v>
      </c>
    </row>
    <row r="17" spans="1:9" ht="18" customHeight="1" x14ac:dyDescent="0.2">
      <c r="A17" s="29"/>
      <c r="B17" s="34" t="s">
        <v>21</v>
      </c>
      <c r="C17" s="31"/>
      <c r="D17" s="35">
        <f>D18+D19+D20+D21+D22+D23+D24+D25+D26+D27+D28</f>
        <v>119522887.5</v>
      </c>
      <c r="E17" s="32"/>
      <c r="F17" s="35">
        <f t="shared" si="0"/>
        <v>119522887.5</v>
      </c>
      <c r="G17" s="35">
        <f>G18+G19+G20+G21+G22+G23+G24+G25+G26+G27+G28</f>
        <v>34954499</v>
      </c>
      <c r="H17" s="35">
        <f>G17</f>
        <v>34954499</v>
      </c>
      <c r="I17" s="35">
        <f t="shared" si="1"/>
        <v>-84568388.5</v>
      </c>
    </row>
    <row r="18" spans="1:9" x14ac:dyDescent="0.2">
      <c r="A18" s="29"/>
      <c r="B18" s="36"/>
      <c r="C18" s="37" t="s">
        <v>22</v>
      </c>
      <c r="D18" s="32">
        <v>96959301.5</v>
      </c>
      <c r="E18" s="32"/>
      <c r="F18" s="32">
        <f t="shared" si="0"/>
        <v>96959301.5</v>
      </c>
      <c r="G18" s="32">
        <v>28886468.899999999</v>
      </c>
      <c r="H18" s="32">
        <f>G18</f>
        <v>28886468.899999999</v>
      </c>
      <c r="I18" s="32">
        <f t="shared" si="1"/>
        <v>-68072832.599999994</v>
      </c>
    </row>
    <row r="19" spans="1:9" x14ac:dyDescent="0.2">
      <c r="A19" s="29"/>
      <c r="B19" s="36"/>
      <c r="C19" s="37" t="s">
        <v>23</v>
      </c>
      <c r="D19" s="32">
        <v>3375512.3</v>
      </c>
      <c r="E19" s="32"/>
      <c r="F19" s="32">
        <f t="shared" si="0"/>
        <v>3375512.3</v>
      </c>
      <c r="G19" s="32">
        <v>881004.2</v>
      </c>
      <c r="H19" s="32">
        <f>G19</f>
        <v>881004.2</v>
      </c>
      <c r="I19" s="32">
        <f t="shared" si="1"/>
        <v>-2494508.0999999996</v>
      </c>
    </row>
    <row r="20" spans="1:9" x14ac:dyDescent="0.2">
      <c r="A20" s="29"/>
      <c r="B20" s="36"/>
      <c r="C20" s="37" t="s">
        <v>24</v>
      </c>
      <c r="D20" s="32">
        <v>4933590.2</v>
      </c>
      <c r="E20" s="32"/>
      <c r="F20" s="32">
        <f t="shared" si="0"/>
        <v>4933590.2</v>
      </c>
      <c r="G20" s="32">
        <v>1073031.7</v>
      </c>
      <c r="H20" s="32">
        <f>G20</f>
        <v>1073031.7</v>
      </c>
      <c r="I20" s="32">
        <f t="shared" si="1"/>
        <v>-3860558.5</v>
      </c>
    </row>
    <row r="21" spans="1:9" x14ac:dyDescent="0.2">
      <c r="A21" s="29"/>
      <c r="B21" s="36"/>
      <c r="C21" s="37" t="s">
        <v>25</v>
      </c>
      <c r="D21" s="32">
        <v>404860.1</v>
      </c>
      <c r="E21" s="32"/>
      <c r="F21" s="32">
        <f t="shared" si="0"/>
        <v>404860.1</v>
      </c>
      <c r="G21" s="32">
        <v>78940.899999999994</v>
      </c>
      <c r="H21" s="32">
        <f>G21</f>
        <v>78940.899999999994</v>
      </c>
      <c r="I21" s="32">
        <f t="shared" si="1"/>
        <v>-325919.19999999995</v>
      </c>
    </row>
    <row r="22" spans="1:9" x14ac:dyDescent="0.2">
      <c r="A22" s="29"/>
      <c r="B22" s="36"/>
      <c r="C22" s="37" t="s">
        <v>26</v>
      </c>
      <c r="D22" s="32"/>
      <c r="E22" s="32"/>
      <c r="F22" s="32">
        <f t="shared" si="0"/>
        <v>0</v>
      </c>
      <c r="G22" s="32"/>
      <c r="H22" s="32">
        <v>0</v>
      </c>
      <c r="I22" s="32">
        <f t="shared" si="1"/>
        <v>0</v>
      </c>
    </row>
    <row r="23" spans="1:9" x14ac:dyDescent="0.2">
      <c r="A23" s="29"/>
      <c r="B23" s="36"/>
      <c r="C23" s="37" t="s">
        <v>27</v>
      </c>
      <c r="D23" s="32">
        <v>1608131.2</v>
      </c>
      <c r="E23" s="32"/>
      <c r="F23" s="32">
        <f t="shared" si="0"/>
        <v>1608131.2</v>
      </c>
      <c r="G23" s="32">
        <v>531713</v>
      </c>
      <c r="H23" s="32">
        <f>G23</f>
        <v>531713</v>
      </c>
      <c r="I23" s="32">
        <f t="shared" si="1"/>
        <v>-1076418.2</v>
      </c>
    </row>
    <row r="24" spans="1:9" x14ac:dyDescent="0.2">
      <c r="A24" s="29"/>
      <c r="B24" s="36"/>
      <c r="C24" s="37" t="s">
        <v>28</v>
      </c>
      <c r="D24" s="32"/>
      <c r="E24" s="32"/>
      <c r="F24" s="32">
        <f t="shared" si="0"/>
        <v>0</v>
      </c>
      <c r="G24" s="32"/>
      <c r="H24" s="32">
        <v>0</v>
      </c>
      <c r="I24" s="32">
        <f t="shared" si="1"/>
        <v>0</v>
      </c>
    </row>
    <row r="25" spans="1:9" x14ac:dyDescent="0.2">
      <c r="A25" s="29"/>
      <c r="B25" s="36"/>
      <c r="C25" s="37" t="s">
        <v>29</v>
      </c>
      <c r="D25" s="32"/>
      <c r="E25" s="32"/>
      <c r="F25" s="32">
        <f t="shared" si="0"/>
        <v>0</v>
      </c>
      <c r="G25" s="32"/>
      <c r="H25" s="32">
        <v>0</v>
      </c>
      <c r="I25" s="32">
        <f t="shared" si="1"/>
        <v>0</v>
      </c>
    </row>
    <row r="26" spans="1:9" x14ac:dyDescent="0.2">
      <c r="A26" s="29"/>
      <c r="B26" s="36"/>
      <c r="C26" s="37" t="s">
        <v>30</v>
      </c>
      <c r="D26" s="32"/>
      <c r="E26" s="32"/>
      <c r="F26" s="32">
        <f t="shared" si="0"/>
        <v>0</v>
      </c>
      <c r="G26" s="32"/>
      <c r="H26" s="32">
        <v>0</v>
      </c>
      <c r="I26" s="32">
        <f t="shared" si="1"/>
        <v>0</v>
      </c>
    </row>
    <row r="27" spans="1:9" x14ac:dyDescent="0.2">
      <c r="A27" s="29"/>
      <c r="B27" s="36"/>
      <c r="C27" s="37" t="s">
        <v>31</v>
      </c>
      <c r="D27" s="32">
        <v>12241492.199999999</v>
      </c>
      <c r="E27" s="32"/>
      <c r="F27" s="32">
        <f t="shared" si="0"/>
        <v>12241492.199999999</v>
      </c>
      <c r="G27" s="32">
        <v>3190111.6</v>
      </c>
      <c r="H27" s="32">
        <f>G27</f>
        <v>3190111.6</v>
      </c>
      <c r="I27" s="32">
        <f t="shared" si="1"/>
        <v>-9051380.5999999996</v>
      </c>
    </row>
    <row r="28" spans="1:9" x14ac:dyDescent="0.2">
      <c r="A28" s="29"/>
      <c r="B28" s="36"/>
      <c r="C28" s="37" t="s">
        <v>32</v>
      </c>
      <c r="D28" s="32">
        <v>0</v>
      </c>
      <c r="E28" s="32"/>
      <c r="F28" s="32">
        <f t="shared" si="0"/>
        <v>0</v>
      </c>
      <c r="G28" s="32">
        <v>313228.7</v>
      </c>
      <c r="H28" s="32">
        <f>G28</f>
        <v>313228.7</v>
      </c>
      <c r="I28" s="32">
        <f t="shared" si="1"/>
        <v>313228.7</v>
      </c>
    </row>
    <row r="29" spans="1:9" x14ac:dyDescent="0.2">
      <c r="A29" s="29"/>
      <c r="B29" s="30" t="s">
        <v>33</v>
      </c>
      <c r="C29" s="31"/>
      <c r="D29" s="35">
        <f>D30+D31+D32+D33+D34</f>
        <v>5716826.5999999996</v>
      </c>
      <c r="E29" s="32"/>
      <c r="F29" s="35">
        <f t="shared" si="0"/>
        <v>5716826.5999999996</v>
      </c>
      <c r="G29" s="35">
        <f>G30+G31+G32+G33+G34</f>
        <v>1295933.6000000001</v>
      </c>
      <c r="H29" s="35">
        <f t="shared" ref="H29:H34" si="2">G29</f>
        <v>1295933.6000000001</v>
      </c>
      <c r="I29" s="35">
        <f t="shared" si="1"/>
        <v>-4420893</v>
      </c>
    </row>
    <row r="30" spans="1:9" x14ac:dyDescent="0.2">
      <c r="A30" s="29"/>
      <c r="B30" s="36"/>
      <c r="C30" s="37" t="s">
        <v>34</v>
      </c>
      <c r="D30" s="32"/>
      <c r="E30" s="32"/>
      <c r="F30" s="32">
        <f t="shared" si="0"/>
        <v>0</v>
      </c>
      <c r="G30" s="32">
        <v>143.5</v>
      </c>
      <c r="H30" s="32">
        <f t="shared" si="2"/>
        <v>143.5</v>
      </c>
      <c r="I30" s="32">
        <f t="shared" si="1"/>
        <v>143.5</v>
      </c>
    </row>
    <row r="31" spans="1:9" x14ac:dyDescent="0.2">
      <c r="A31" s="29"/>
      <c r="B31" s="36"/>
      <c r="C31" s="37" t="s">
        <v>35</v>
      </c>
      <c r="D31" s="32">
        <v>302703.8</v>
      </c>
      <c r="E31" s="32"/>
      <c r="F31" s="32">
        <f t="shared" si="0"/>
        <v>302703.8</v>
      </c>
      <c r="G31" s="32">
        <v>75729.399999999994</v>
      </c>
      <c r="H31" s="32">
        <f t="shared" si="2"/>
        <v>75729.399999999994</v>
      </c>
      <c r="I31" s="32">
        <f t="shared" si="1"/>
        <v>-226974.4</v>
      </c>
    </row>
    <row r="32" spans="1:9" x14ac:dyDescent="0.2">
      <c r="A32" s="29"/>
      <c r="B32" s="36"/>
      <c r="C32" s="37" t="s">
        <v>36</v>
      </c>
      <c r="D32" s="32">
        <v>869181.5</v>
      </c>
      <c r="E32" s="32"/>
      <c r="F32" s="32">
        <f t="shared" si="0"/>
        <v>869181.5</v>
      </c>
      <c r="G32" s="32">
        <v>256580.5</v>
      </c>
      <c r="H32" s="32">
        <f t="shared" si="2"/>
        <v>256580.5</v>
      </c>
      <c r="I32" s="32">
        <f t="shared" si="1"/>
        <v>-612601</v>
      </c>
    </row>
    <row r="33" spans="1:9" x14ac:dyDescent="0.2">
      <c r="A33" s="29"/>
      <c r="B33" s="36"/>
      <c r="C33" s="37" t="s">
        <v>37</v>
      </c>
      <c r="D33" s="32"/>
      <c r="E33" s="32"/>
      <c r="F33" s="32">
        <f t="shared" si="0"/>
        <v>0</v>
      </c>
      <c r="G33" s="32">
        <v>26939.5</v>
      </c>
      <c r="H33" s="32">
        <f t="shared" si="2"/>
        <v>26939.5</v>
      </c>
      <c r="I33" s="32">
        <f t="shared" si="1"/>
        <v>26939.5</v>
      </c>
    </row>
    <row r="34" spans="1:9" x14ac:dyDescent="0.2">
      <c r="A34" s="29"/>
      <c r="B34" s="36"/>
      <c r="C34" s="37" t="s">
        <v>38</v>
      </c>
      <c r="D34" s="32">
        <v>4544941.3</v>
      </c>
      <c r="E34" s="32"/>
      <c r="F34" s="32">
        <f t="shared" si="0"/>
        <v>4544941.3</v>
      </c>
      <c r="G34" s="32">
        <v>936540.7</v>
      </c>
      <c r="H34" s="32">
        <f t="shared" si="2"/>
        <v>936540.7</v>
      </c>
      <c r="I34" s="32">
        <f t="shared" si="1"/>
        <v>-3608400.5999999996</v>
      </c>
    </row>
    <row r="35" spans="1:9" x14ac:dyDescent="0.2">
      <c r="A35" s="29"/>
      <c r="B35" s="30" t="s">
        <v>39</v>
      </c>
      <c r="C35" s="31"/>
      <c r="D35" s="32">
        <v>0</v>
      </c>
      <c r="E35" s="32"/>
      <c r="F35" s="32">
        <f t="shared" si="0"/>
        <v>0</v>
      </c>
      <c r="G35" s="32"/>
      <c r="H35" s="32"/>
      <c r="I35" s="32">
        <f t="shared" si="1"/>
        <v>0</v>
      </c>
    </row>
    <row r="36" spans="1:9" x14ac:dyDescent="0.2">
      <c r="A36" s="29"/>
      <c r="B36" s="30" t="s">
        <v>40</v>
      </c>
      <c r="C36" s="31"/>
      <c r="D36" s="32">
        <f>D37</f>
        <v>0</v>
      </c>
      <c r="E36" s="32"/>
      <c r="F36" s="32">
        <f>F37</f>
        <v>0</v>
      </c>
      <c r="G36" s="35">
        <v>17532.599999999999</v>
      </c>
      <c r="H36" s="35">
        <f>G36</f>
        <v>17532.599999999999</v>
      </c>
      <c r="I36" s="35">
        <f>I37</f>
        <v>0</v>
      </c>
    </row>
    <row r="37" spans="1:9" x14ac:dyDescent="0.2">
      <c r="A37" s="29"/>
      <c r="B37" s="36"/>
      <c r="C37" s="37" t="s">
        <v>41</v>
      </c>
      <c r="D37" s="32"/>
      <c r="E37" s="32"/>
      <c r="F37" s="32">
        <f t="shared" si="0"/>
        <v>0</v>
      </c>
      <c r="G37" s="32"/>
      <c r="H37" s="32">
        <f>G37</f>
        <v>0</v>
      </c>
      <c r="I37" s="32">
        <f t="shared" si="1"/>
        <v>0</v>
      </c>
    </row>
    <row r="38" spans="1:9" x14ac:dyDescent="0.2">
      <c r="A38" s="29"/>
      <c r="B38" s="30" t="s">
        <v>42</v>
      </c>
      <c r="C38" s="31"/>
      <c r="D38" s="35">
        <f>D39+D40</f>
        <v>3243691</v>
      </c>
      <c r="E38" s="32"/>
      <c r="F38" s="35">
        <f t="shared" si="0"/>
        <v>3243691</v>
      </c>
      <c r="G38" s="35">
        <f>G39+G40</f>
        <v>0</v>
      </c>
      <c r="H38" s="32">
        <f>G38</f>
        <v>0</v>
      </c>
      <c r="I38" s="35">
        <f t="shared" si="1"/>
        <v>-3243691</v>
      </c>
    </row>
    <row r="39" spans="1:9" x14ac:dyDescent="0.2">
      <c r="A39" s="29"/>
      <c r="B39" s="36"/>
      <c r="C39" s="37" t="s">
        <v>43</v>
      </c>
      <c r="D39" s="32"/>
      <c r="E39" s="32"/>
      <c r="F39" s="32">
        <f t="shared" si="0"/>
        <v>0</v>
      </c>
      <c r="G39" s="32"/>
      <c r="H39" s="32"/>
      <c r="I39" s="32">
        <f t="shared" si="1"/>
        <v>0</v>
      </c>
    </row>
    <row r="40" spans="1:9" x14ac:dyDescent="0.2">
      <c r="A40" s="29"/>
      <c r="B40" s="36"/>
      <c r="C40" s="37" t="s">
        <v>44</v>
      </c>
      <c r="D40" s="32">
        <v>3243691</v>
      </c>
      <c r="E40" s="32"/>
      <c r="F40" s="32">
        <f t="shared" si="0"/>
        <v>3243691</v>
      </c>
      <c r="G40" s="32"/>
      <c r="H40" s="32">
        <f>G40</f>
        <v>0</v>
      </c>
      <c r="I40" s="32">
        <f t="shared" si="1"/>
        <v>-3243691</v>
      </c>
    </row>
    <row r="41" spans="1:9" x14ac:dyDescent="0.2">
      <c r="A41" s="38"/>
      <c r="B41" s="39"/>
      <c r="C41" s="40"/>
      <c r="D41" s="41"/>
      <c r="E41" s="32"/>
      <c r="F41" s="32"/>
      <c r="G41" s="32"/>
      <c r="H41" s="32"/>
      <c r="I41" s="32"/>
    </row>
    <row r="42" spans="1:9" s="43" customFormat="1" ht="19.5" customHeight="1" x14ac:dyDescent="0.25">
      <c r="A42" s="42" t="s">
        <v>45</v>
      </c>
      <c r="B42" s="26"/>
      <c r="C42" s="27"/>
      <c r="D42" s="35">
        <f>D10+D11+D12+D13+D14+D15+D16+D17+D29+D35+D36+D38</f>
        <v>160424688</v>
      </c>
      <c r="E42" s="35"/>
      <c r="F42" s="35">
        <f>F10+F11+F12+F13+F14+F15+F16+F17+F29+F35+F36+F38</f>
        <v>160424688</v>
      </c>
      <c r="G42" s="35">
        <f>G10+G11+G12+G13+G14+G15+G16+G17+G29+G35+G36+G38</f>
        <v>53058917</v>
      </c>
      <c r="H42" s="35">
        <f>H10+H11+H12+H13+H14+H15+H16+H17+H29+H35+H36+H38</f>
        <v>53058917</v>
      </c>
      <c r="I42" s="35">
        <f>H42-F42</f>
        <v>-107365771</v>
      </c>
    </row>
    <row r="43" spans="1:9" x14ac:dyDescent="0.2">
      <c r="A43" s="25" t="s">
        <v>46</v>
      </c>
      <c r="B43" s="26"/>
      <c r="C43" s="27"/>
      <c r="D43" s="32"/>
      <c r="E43" s="32"/>
      <c r="F43" s="32"/>
      <c r="G43" s="32"/>
      <c r="H43" s="32"/>
      <c r="I43" s="32"/>
    </row>
    <row r="44" spans="1:9" ht="8.1" customHeight="1" x14ac:dyDescent="0.2">
      <c r="A44" s="38"/>
      <c r="B44" s="39"/>
      <c r="C44" s="40"/>
      <c r="D44" s="32"/>
      <c r="E44" s="32"/>
      <c r="F44" s="32"/>
      <c r="G44" s="32"/>
      <c r="H44" s="32"/>
      <c r="I44" s="32"/>
    </row>
    <row r="45" spans="1:9" x14ac:dyDescent="0.2">
      <c r="A45" s="25" t="s">
        <v>47</v>
      </c>
      <c r="B45" s="26"/>
      <c r="C45" s="27"/>
      <c r="D45" s="32"/>
      <c r="E45" s="32"/>
      <c r="F45" s="32"/>
      <c r="G45" s="32"/>
      <c r="H45" s="32"/>
      <c r="I45" s="32"/>
    </row>
    <row r="46" spans="1:9" x14ac:dyDescent="0.2">
      <c r="A46" s="29"/>
      <c r="B46" s="30" t="s">
        <v>48</v>
      </c>
      <c r="C46" s="31"/>
      <c r="D46" s="35">
        <f>D47+D48+D49+D50+D51+D52+D53+D54</f>
        <v>79500417.699999988</v>
      </c>
      <c r="E46" s="32"/>
      <c r="F46" s="35">
        <f>F47+F48+F49+F50+F51+F52+F53+F54</f>
        <v>79500417.699999988</v>
      </c>
      <c r="G46" s="35">
        <f>G47+G48+G49+G50+G51+G52+G53+G54</f>
        <v>18799409.600000001</v>
      </c>
      <c r="H46" s="35">
        <f>H47+H48+H49+H50+H51+H52+H53+H54</f>
        <v>18799409.600000001</v>
      </c>
      <c r="I46" s="35">
        <f t="shared" si="1"/>
        <v>-60701008.099999987</v>
      </c>
    </row>
    <row r="47" spans="1:9" x14ac:dyDescent="0.2">
      <c r="A47" s="29"/>
      <c r="B47" s="36"/>
      <c r="C47" s="37" t="s">
        <v>49</v>
      </c>
      <c r="D47" s="32">
        <v>39124149.899999999</v>
      </c>
      <c r="E47" s="32"/>
      <c r="F47" s="32">
        <f>D47+E47</f>
        <v>39124149.899999999</v>
      </c>
      <c r="G47" s="32">
        <v>8531274.1999999993</v>
      </c>
      <c r="H47" s="32">
        <f>G47</f>
        <v>8531274.1999999993</v>
      </c>
      <c r="I47" s="32">
        <f t="shared" si="1"/>
        <v>-30592875.699999999</v>
      </c>
    </row>
    <row r="48" spans="1:9" x14ac:dyDescent="0.2">
      <c r="A48" s="29"/>
      <c r="B48" s="36"/>
      <c r="C48" s="37" t="s">
        <v>50</v>
      </c>
      <c r="D48" s="32">
        <v>11469006.1</v>
      </c>
      <c r="E48" s="32"/>
      <c r="F48" s="32">
        <f t="shared" ref="F48:F59" si="3">D48+E48</f>
        <v>11469006.1</v>
      </c>
      <c r="G48" s="32">
        <v>2717271</v>
      </c>
      <c r="H48" s="32">
        <f t="shared" ref="H48:H56" si="4">G48</f>
        <v>2717271</v>
      </c>
      <c r="I48" s="32">
        <f t="shared" si="1"/>
        <v>-8751735.0999999996</v>
      </c>
    </row>
    <row r="49" spans="1:9" x14ac:dyDescent="0.2">
      <c r="A49" s="29"/>
      <c r="B49" s="36"/>
      <c r="C49" s="37" t="s">
        <v>51</v>
      </c>
      <c r="D49" s="32">
        <v>5842704.7000000002</v>
      </c>
      <c r="E49" s="32"/>
      <c r="F49" s="32">
        <f t="shared" si="3"/>
        <v>5842704.7000000002</v>
      </c>
      <c r="G49" s="32">
        <v>1752811.4</v>
      </c>
      <c r="H49" s="32">
        <f t="shared" si="4"/>
        <v>1752811.4</v>
      </c>
      <c r="I49" s="32">
        <f t="shared" si="1"/>
        <v>-4089893.3000000003</v>
      </c>
    </row>
    <row r="50" spans="1:9" ht="18" x14ac:dyDescent="0.2">
      <c r="A50" s="29"/>
      <c r="B50" s="36"/>
      <c r="C50" s="37" t="s">
        <v>52</v>
      </c>
      <c r="D50" s="32">
        <v>12004384.1</v>
      </c>
      <c r="E50" s="32"/>
      <c r="F50" s="32">
        <f t="shared" si="3"/>
        <v>12004384.1</v>
      </c>
      <c r="G50" s="32">
        <v>3005420.1</v>
      </c>
      <c r="H50" s="32">
        <f t="shared" si="4"/>
        <v>3005420.1</v>
      </c>
      <c r="I50" s="32">
        <f t="shared" si="1"/>
        <v>-8998964</v>
      </c>
    </row>
    <row r="51" spans="1:9" x14ac:dyDescent="0.2">
      <c r="A51" s="29"/>
      <c r="B51" s="36"/>
      <c r="C51" s="37" t="s">
        <v>53</v>
      </c>
      <c r="D51" s="32">
        <v>2513356.2999999998</v>
      </c>
      <c r="E51" s="32"/>
      <c r="F51" s="32">
        <f t="shared" si="3"/>
        <v>2513356.2999999998</v>
      </c>
      <c r="G51" s="32">
        <v>627057.30000000005</v>
      </c>
      <c r="H51" s="32">
        <f t="shared" si="4"/>
        <v>627057.30000000005</v>
      </c>
      <c r="I51" s="32">
        <f t="shared" si="1"/>
        <v>-1886298.9999999998</v>
      </c>
    </row>
    <row r="52" spans="1:9" x14ac:dyDescent="0.2">
      <c r="A52" s="29"/>
      <c r="B52" s="36"/>
      <c r="C52" s="37" t="s">
        <v>54</v>
      </c>
      <c r="D52" s="32">
        <v>893381.8</v>
      </c>
      <c r="E52" s="32"/>
      <c r="F52" s="32">
        <f t="shared" si="3"/>
        <v>893381.8</v>
      </c>
      <c r="G52" s="32">
        <v>202615.1</v>
      </c>
      <c r="H52" s="32">
        <f t="shared" si="4"/>
        <v>202615.1</v>
      </c>
      <c r="I52" s="32">
        <f t="shared" si="1"/>
        <v>-690766.70000000007</v>
      </c>
    </row>
    <row r="53" spans="1:9" ht="18" x14ac:dyDescent="0.2">
      <c r="A53" s="29"/>
      <c r="B53" s="36"/>
      <c r="C53" s="37" t="s">
        <v>55</v>
      </c>
      <c r="D53" s="32">
        <v>529447.30000000005</v>
      </c>
      <c r="E53" s="32"/>
      <c r="F53" s="32">
        <f t="shared" si="3"/>
        <v>529447.30000000005</v>
      </c>
      <c r="G53" s="32">
        <v>158834.20000000001</v>
      </c>
      <c r="H53" s="32">
        <f t="shared" si="4"/>
        <v>158834.20000000001</v>
      </c>
      <c r="I53" s="32">
        <f t="shared" si="1"/>
        <v>-370613.10000000003</v>
      </c>
    </row>
    <row r="54" spans="1:9" x14ac:dyDescent="0.2">
      <c r="A54" s="29"/>
      <c r="B54" s="36"/>
      <c r="C54" s="37" t="s">
        <v>56</v>
      </c>
      <c r="D54" s="32">
        <v>7123987.5</v>
      </c>
      <c r="E54" s="32"/>
      <c r="F54" s="32">
        <f t="shared" si="3"/>
        <v>7123987.5</v>
      </c>
      <c r="G54" s="32">
        <v>1804126.3</v>
      </c>
      <c r="H54" s="32">
        <f t="shared" si="4"/>
        <v>1804126.3</v>
      </c>
      <c r="I54" s="32">
        <f t="shared" si="1"/>
        <v>-5319861.2</v>
      </c>
    </row>
    <row r="55" spans="1:9" x14ac:dyDescent="0.2">
      <c r="A55" s="29"/>
      <c r="B55" s="30" t="s">
        <v>57</v>
      </c>
      <c r="C55" s="31"/>
      <c r="D55" s="35">
        <f>D56+D57+D58+D59</f>
        <v>14363668</v>
      </c>
      <c r="E55" s="32"/>
      <c r="F55" s="35">
        <f t="shared" si="3"/>
        <v>14363668</v>
      </c>
      <c r="G55" s="35">
        <f>G56+G57+G58+G59</f>
        <v>2901750.5999999996</v>
      </c>
      <c r="H55" s="35">
        <f t="shared" si="4"/>
        <v>2901750.5999999996</v>
      </c>
      <c r="I55" s="35">
        <f t="shared" si="1"/>
        <v>-11461917.4</v>
      </c>
    </row>
    <row r="56" spans="1:9" x14ac:dyDescent="0.2">
      <c r="A56" s="29"/>
      <c r="B56" s="36"/>
      <c r="C56" s="37" t="s">
        <v>58</v>
      </c>
      <c r="D56" s="32">
        <v>9898977.1999999993</v>
      </c>
      <c r="E56" s="32"/>
      <c r="F56" s="32">
        <f t="shared" si="3"/>
        <v>9898977.1999999993</v>
      </c>
      <c r="G56" s="32">
        <v>2222948.4</v>
      </c>
      <c r="H56" s="32">
        <f t="shared" si="4"/>
        <v>2222948.4</v>
      </c>
      <c r="I56" s="32">
        <f t="shared" si="1"/>
        <v>-7676028.7999999989</v>
      </c>
    </row>
    <row r="57" spans="1:9" x14ac:dyDescent="0.2">
      <c r="A57" s="29"/>
      <c r="B57" s="36"/>
      <c r="C57" s="37" t="s">
        <v>59</v>
      </c>
      <c r="D57" s="32"/>
      <c r="E57" s="32"/>
      <c r="F57" s="32">
        <f t="shared" si="3"/>
        <v>0</v>
      </c>
      <c r="G57" s="32"/>
      <c r="H57" s="32"/>
      <c r="I57" s="32">
        <f t="shared" si="1"/>
        <v>0</v>
      </c>
    </row>
    <row r="58" spans="1:9" x14ac:dyDescent="0.2">
      <c r="A58" s="29"/>
      <c r="B58" s="36"/>
      <c r="C58" s="37" t="s">
        <v>60</v>
      </c>
      <c r="D58" s="32"/>
      <c r="E58" s="32"/>
      <c r="F58" s="32">
        <f t="shared" si="3"/>
        <v>0</v>
      </c>
      <c r="G58" s="32"/>
      <c r="H58" s="32"/>
      <c r="I58" s="32">
        <f t="shared" si="1"/>
        <v>0</v>
      </c>
    </row>
    <row r="59" spans="1:9" x14ac:dyDescent="0.2">
      <c r="A59" s="29"/>
      <c r="B59" s="36"/>
      <c r="C59" s="37" t="s">
        <v>61</v>
      </c>
      <c r="D59" s="32">
        <v>4464690.8</v>
      </c>
      <c r="E59" s="32"/>
      <c r="F59" s="32">
        <f t="shared" si="3"/>
        <v>4464690.8</v>
      </c>
      <c r="G59" s="32">
        <v>678802.2</v>
      </c>
      <c r="H59" s="32">
        <f>G59</f>
        <v>678802.2</v>
      </c>
      <c r="I59" s="32">
        <f t="shared" si="1"/>
        <v>-3785888.5999999996</v>
      </c>
    </row>
    <row r="60" spans="1:9" x14ac:dyDescent="0.2">
      <c r="A60" s="29"/>
      <c r="B60" s="30" t="s">
        <v>62</v>
      </c>
      <c r="C60" s="31"/>
      <c r="D60" s="32">
        <f>D61+D62</f>
        <v>0</v>
      </c>
      <c r="E60" s="32"/>
      <c r="F60" s="32">
        <f>F61+F62</f>
        <v>0</v>
      </c>
      <c r="G60" s="32"/>
      <c r="H60" s="32"/>
      <c r="I60" s="32">
        <f t="shared" si="1"/>
        <v>0</v>
      </c>
    </row>
    <row r="61" spans="1:9" x14ac:dyDescent="0.2">
      <c r="A61" s="29"/>
      <c r="B61" s="36"/>
      <c r="C61" s="37" t="s">
        <v>63</v>
      </c>
      <c r="D61" s="32"/>
      <c r="E61" s="32"/>
      <c r="F61" s="32"/>
      <c r="G61" s="32"/>
      <c r="H61" s="32"/>
      <c r="I61" s="32">
        <f t="shared" si="1"/>
        <v>0</v>
      </c>
    </row>
    <row r="62" spans="1:9" x14ac:dyDescent="0.2">
      <c r="A62" s="29"/>
      <c r="B62" s="36"/>
      <c r="C62" s="37" t="s">
        <v>64</v>
      </c>
      <c r="D62" s="32"/>
      <c r="E62" s="32"/>
      <c r="F62" s="32"/>
      <c r="G62" s="32"/>
      <c r="H62" s="32"/>
      <c r="I62" s="32">
        <f t="shared" si="1"/>
        <v>0</v>
      </c>
    </row>
    <row r="63" spans="1:9" x14ac:dyDescent="0.2">
      <c r="A63" s="29"/>
      <c r="B63" s="30" t="s">
        <v>65</v>
      </c>
      <c r="C63" s="31"/>
      <c r="D63" s="32"/>
      <c r="E63" s="32"/>
      <c r="F63" s="32"/>
      <c r="G63" s="32"/>
      <c r="H63" s="32"/>
      <c r="I63" s="32">
        <f t="shared" si="1"/>
        <v>0</v>
      </c>
    </row>
    <row r="64" spans="1:9" x14ac:dyDescent="0.2">
      <c r="A64" s="29"/>
      <c r="B64" s="30" t="s">
        <v>66</v>
      </c>
      <c r="C64" s="31"/>
      <c r="D64" s="32"/>
      <c r="E64" s="32"/>
      <c r="F64" s="32"/>
      <c r="G64" s="32"/>
      <c r="H64" s="32"/>
      <c r="I64" s="32">
        <f t="shared" si="1"/>
        <v>0</v>
      </c>
    </row>
    <row r="65" spans="1:9" ht="8.1" customHeight="1" x14ac:dyDescent="0.2">
      <c r="A65" s="38"/>
      <c r="B65" s="44"/>
      <c r="C65" s="45"/>
      <c r="D65" s="32"/>
      <c r="E65" s="32"/>
      <c r="F65" s="32"/>
      <c r="G65" s="32"/>
      <c r="H65" s="32"/>
      <c r="I65" s="32"/>
    </row>
    <row r="66" spans="1:9" s="43" customFormat="1" ht="15" x14ac:dyDescent="0.25">
      <c r="A66" s="25" t="s">
        <v>67</v>
      </c>
      <c r="B66" s="26"/>
      <c r="C66" s="27"/>
      <c r="D66" s="35">
        <f>D46+D55+D60+D63+D64</f>
        <v>93864085.699999988</v>
      </c>
      <c r="E66" s="35"/>
      <c r="F66" s="35">
        <f>F46+F55+F60+F63+F64</f>
        <v>93864085.699999988</v>
      </c>
      <c r="G66" s="35">
        <f>G46+G55+G60+G63+G64</f>
        <v>21701160.200000003</v>
      </c>
      <c r="H66" s="35">
        <f>H46+H55+H60+H63+H64</f>
        <v>21701160.200000003</v>
      </c>
      <c r="I66" s="35">
        <f>H66-D66</f>
        <v>-72162925.499999985</v>
      </c>
    </row>
    <row r="67" spans="1:9" ht="8.1" customHeight="1" x14ac:dyDescent="0.2">
      <c r="A67" s="38"/>
      <c r="B67" s="44"/>
      <c r="C67" s="45"/>
      <c r="D67" s="32"/>
      <c r="E67" s="32"/>
      <c r="F67" s="32"/>
      <c r="G67" s="32"/>
      <c r="H67" s="32"/>
      <c r="I67" s="32">
        <f t="shared" si="1"/>
        <v>0</v>
      </c>
    </row>
    <row r="68" spans="1:9" s="43" customFormat="1" ht="15" x14ac:dyDescent="0.25">
      <c r="A68" s="25" t="s">
        <v>68</v>
      </c>
      <c r="B68" s="26"/>
      <c r="C68" s="27"/>
      <c r="D68" s="35">
        <f>D69</f>
        <v>11609817.9</v>
      </c>
      <c r="E68" s="35"/>
      <c r="F68" s="35">
        <f>F69</f>
        <v>11609817.9</v>
      </c>
      <c r="G68" s="35">
        <f>G69</f>
        <v>1030299.1</v>
      </c>
      <c r="H68" s="35">
        <f>H69</f>
        <v>1030299.1</v>
      </c>
      <c r="I68" s="35">
        <f t="shared" si="1"/>
        <v>-10579518.800000001</v>
      </c>
    </row>
    <row r="69" spans="1:9" x14ac:dyDescent="0.2">
      <c r="A69" s="29"/>
      <c r="B69" s="30" t="s">
        <v>69</v>
      </c>
      <c r="C69" s="31"/>
      <c r="D69" s="32">
        <v>11609817.9</v>
      </c>
      <c r="E69" s="32"/>
      <c r="F69" s="32">
        <f>+D69+E69</f>
        <v>11609817.9</v>
      </c>
      <c r="G69" s="32">
        <v>1030299.1</v>
      </c>
      <c r="H69" s="32">
        <f>G69</f>
        <v>1030299.1</v>
      </c>
      <c r="I69" s="32">
        <f t="shared" si="1"/>
        <v>-10579518.800000001</v>
      </c>
    </row>
    <row r="70" spans="1:9" ht="1.5" customHeight="1" x14ac:dyDescent="0.2">
      <c r="A70" s="38"/>
      <c r="B70" s="44"/>
      <c r="C70" s="45"/>
      <c r="D70" s="32"/>
      <c r="E70" s="32"/>
      <c r="F70" s="32"/>
      <c r="G70" s="32"/>
      <c r="H70" s="32"/>
      <c r="I70" s="32">
        <f t="shared" si="1"/>
        <v>0</v>
      </c>
    </row>
    <row r="71" spans="1:9" s="43" customFormat="1" ht="15" x14ac:dyDescent="0.25">
      <c r="A71" s="25" t="s">
        <v>70</v>
      </c>
      <c r="B71" s="26"/>
      <c r="C71" s="27"/>
      <c r="D71" s="46">
        <f>+D42+D66+D68</f>
        <v>265898591.59999999</v>
      </c>
      <c r="E71" s="35"/>
      <c r="F71" s="35">
        <f>F42+F66+F68</f>
        <v>265898591.59999999</v>
      </c>
      <c r="G71" s="35">
        <f>G42+G66+G68</f>
        <v>75790376.299999997</v>
      </c>
      <c r="H71" s="35">
        <f>H42+H66+H68</f>
        <v>75790376.299999997</v>
      </c>
      <c r="I71" s="35">
        <f>H71-D71</f>
        <v>-190108215.30000001</v>
      </c>
    </row>
    <row r="72" spans="1:9" ht="10.5" customHeight="1" x14ac:dyDescent="0.2">
      <c r="A72" s="38"/>
      <c r="B72" s="44"/>
      <c r="C72" s="45"/>
      <c r="D72" s="32"/>
      <c r="E72" s="32"/>
      <c r="F72" s="32"/>
      <c r="G72" s="32"/>
      <c r="H72" s="32"/>
      <c r="I72" s="32"/>
    </row>
    <row r="73" spans="1:9" x14ac:dyDescent="0.2">
      <c r="A73" s="29"/>
      <c r="B73" s="26" t="s">
        <v>71</v>
      </c>
      <c r="C73" s="27"/>
      <c r="D73" s="32"/>
      <c r="E73" s="32"/>
      <c r="F73" s="32"/>
      <c r="G73" s="32"/>
      <c r="H73" s="32"/>
      <c r="I73" s="32"/>
    </row>
    <row r="74" spans="1:9" ht="18.75" customHeight="1" x14ac:dyDescent="0.2">
      <c r="A74" s="29"/>
      <c r="B74" s="34" t="s">
        <v>72</v>
      </c>
      <c r="C74" s="47"/>
      <c r="D74" s="32">
        <v>11609817.800000001</v>
      </c>
      <c r="E74" s="32"/>
      <c r="F74" s="32">
        <f>+D74+E74</f>
        <v>11609817.800000001</v>
      </c>
      <c r="G74" s="32">
        <v>1030299.1</v>
      </c>
      <c r="H74" s="32">
        <f>G74</f>
        <v>1030299.1</v>
      </c>
      <c r="I74" s="35">
        <f>H74-D74</f>
        <v>-10579518.700000001</v>
      </c>
    </row>
    <row r="75" spans="1:9" ht="18.75" customHeight="1" x14ac:dyDescent="0.2">
      <c r="A75" s="29"/>
      <c r="B75" s="34" t="s">
        <v>73</v>
      </c>
      <c r="C75" s="47"/>
      <c r="D75" s="32"/>
      <c r="E75" s="32"/>
      <c r="F75" s="32"/>
      <c r="G75" s="32"/>
      <c r="H75" s="32"/>
      <c r="I75" s="32"/>
    </row>
    <row r="76" spans="1:9" x14ac:dyDescent="0.2">
      <c r="A76" s="48"/>
      <c r="B76" s="49" t="s">
        <v>74</v>
      </c>
      <c r="C76" s="50"/>
      <c r="D76" s="51">
        <f>D74+D75</f>
        <v>11609817.800000001</v>
      </c>
      <c r="E76" s="52"/>
      <c r="F76" s="51">
        <f>F74+F75</f>
        <v>11609817.800000001</v>
      </c>
      <c r="G76" s="51">
        <f>G74+G75</f>
        <v>1030299.1</v>
      </c>
      <c r="H76" s="51">
        <f>H74+H75</f>
        <v>1030299.1</v>
      </c>
      <c r="I76" s="51">
        <f>H76-D76</f>
        <v>-10579518.700000001</v>
      </c>
    </row>
    <row r="77" spans="1:9" ht="8.1" customHeight="1" x14ac:dyDescent="0.2"/>
    <row r="79" spans="1:9" hidden="1" x14ac:dyDescent="0.2">
      <c r="B79" s="2"/>
      <c r="C79" s="2"/>
    </row>
    <row r="80" spans="1:9" x14ac:dyDescent="0.2">
      <c r="D80" s="54"/>
    </row>
    <row r="81" s="2" customFormat="1" x14ac:dyDescent="0.2"/>
    <row r="82" s="2" customFormat="1" x14ac:dyDescent="0.2"/>
  </sheetData>
  <mergeCells count="42">
    <mergeCell ref="B73:C73"/>
    <mergeCell ref="B74:C74"/>
    <mergeCell ref="B75:C75"/>
    <mergeCell ref="B76:C76"/>
    <mergeCell ref="B67:C67"/>
    <mergeCell ref="A68:C68"/>
    <mergeCell ref="B69:C69"/>
    <mergeCell ref="B70:C70"/>
    <mergeCell ref="A71:C71"/>
    <mergeCell ref="B72:C72"/>
    <mergeCell ref="B55:C55"/>
    <mergeCell ref="B60:C60"/>
    <mergeCell ref="B63:C63"/>
    <mergeCell ref="B64:C64"/>
    <mergeCell ref="B65:C65"/>
    <mergeCell ref="A66:C66"/>
    <mergeCell ref="B36:C36"/>
    <mergeCell ref="B38:C38"/>
    <mergeCell ref="A42:C42"/>
    <mergeCell ref="A43:C43"/>
    <mergeCell ref="A45:C45"/>
    <mergeCell ref="B46:C46"/>
    <mergeCell ref="B14:C14"/>
    <mergeCell ref="B15:C15"/>
    <mergeCell ref="B16:C16"/>
    <mergeCell ref="B17:C17"/>
    <mergeCell ref="B29:C29"/>
    <mergeCell ref="B35:C35"/>
    <mergeCell ref="A8:C8"/>
    <mergeCell ref="A9:C9"/>
    <mergeCell ref="B10:C10"/>
    <mergeCell ref="B11:C11"/>
    <mergeCell ref="B12:C12"/>
    <mergeCell ref="B13:C13"/>
    <mergeCell ref="A1:I1"/>
    <mergeCell ref="A2:I2"/>
    <mergeCell ref="A3:I3"/>
    <mergeCell ref="A4:I4"/>
    <mergeCell ref="A5:I5"/>
    <mergeCell ref="A6:C7"/>
    <mergeCell ref="D6:H6"/>
    <mergeCell ref="I6:I7"/>
  </mergeCells>
  <printOptions horizontalCentered="1"/>
  <pageMargins left="0.70866141732283472" right="0.70866141732283472" top="0.98425196850393704" bottom="0.74803149606299213" header="0.31496062992125984" footer="0.31496062992125984"/>
  <pageSetup scale="62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2021-04-30T14:59:46Z</cp:lastPrinted>
  <dcterms:created xsi:type="dcterms:W3CDTF">2021-04-30T14:57:57Z</dcterms:created>
  <dcterms:modified xsi:type="dcterms:W3CDTF">2021-04-30T14:59:53Z</dcterms:modified>
</cp:coreProperties>
</file>