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1570" windowHeight="8160"/>
  </bookViews>
  <sheets>
    <sheet name="FORMATO 5 DISCIPLINA F" sheetId="1" r:id="rId1"/>
  </sheets>
  <definedNames>
    <definedName name="_xlnm.Print_Area" localSheetId="0">'FORMATO 5 DISCIPLINA F'!$B$1:$J$76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G76" i="1" l="1"/>
  <c r="E76" i="1"/>
  <c r="H76" i="1"/>
  <c r="G74" i="1"/>
  <c r="J70" i="1"/>
  <c r="G69" i="1"/>
  <c r="G68" i="1"/>
  <c r="E68" i="1"/>
  <c r="J67" i="1"/>
  <c r="J64" i="1"/>
  <c r="J63" i="1"/>
  <c r="J62" i="1"/>
  <c r="J61" i="1"/>
  <c r="G60" i="1"/>
  <c r="E60" i="1"/>
  <c r="J60" i="1" s="1"/>
  <c r="J59" i="1"/>
  <c r="G59" i="1"/>
  <c r="J58" i="1"/>
  <c r="G58" i="1"/>
  <c r="J57" i="1"/>
  <c r="G57" i="1"/>
  <c r="J56" i="1"/>
  <c r="G56" i="1"/>
  <c r="G55" i="1"/>
  <c r="J54" i="1"/>
  <c r="J53" i="1"/>
  <c r="J52" i="1"/>
  <c r="J51" i="1"/>
  <c r="J50" i="1"/>
  <c r="J49" i="1"/>
  <c r="J48" i="1"/>
  <c r="G46" i="1"/>
  <c r="G66" i="1" s="1"/>
  <c r="E66" i="1"/>
  <c r="J40" i="1"/>
  <c r="I40" i="1"/>
  <c r="G40" i="1"/>
  <c r="J39" i="1"/>
  <c r="G39" i="1"/>
  <c r="I38" i="1"/>
  <c r="J38" i="1" s="1"/>
  <c r="H38" i="1"/>
  <c r="G38" i="1"/>
  <c r="J37" i="1"/>
  <c r="J36" i="1" s="1"/>
  <c r="I37" i="1"/>
  <c r="G37" i="1"/>
  <c r="G36" i="1" s="1"/>
  <c r="I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G10" i="1"/>
  <c r="G42" i="1" l="1"/>
  <c r="G71" i="1" s="1"/>
  <c r="H71" i="1"/>
  <c r="J47" i="1"/>
  <c r="E71" i="1"/>
  <c r="J68" i="1"/>
  <c r="J69" i="1"/>
  <c r="J55" i="1"/>
  <c r="I76" i="1" l="1"/>
  <c r="J76" i="1" s="1"/>
  <c r="J74" i="1"/>
  <c r="J10" i="1"/>
  <c r="J66" i="1"/>
  <c r="J46" i="1"/>
  <c r="I71" i="1" l="1"/>
  <c r="J71" i="1" s="1"/>
  <c r="J42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<sst xmlns="http://schemas.openxmlformats.org/spreadsheetml/2006/main" count="75" uniqueCount="75">
  <si>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</si>
  <si>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Sector Central del Poder Ejecutivo del Gobierno del Estado de México</t>
  </si>
  <si>
    <t>Estado Analítico de Ingresos Detallado - LDF</t>
  </si>
  <si>
    <t>(Miles de pesos)</t>
  </si>
  <si>
    <t>Concepto
 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</si>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</sst>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_-;_-@_-"/>
    <numFmt numFmtId="165" formatCode="#,##0.0_ ;\-#,##0.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rgb="FFFF0000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164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4" fillId="0" borderId="0" xfId="0" applyNumberFormat="1" applyFont="1"/>
    <xf numFmtId="164" fontId="8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4" fontId="4" fillId="0" borderId="0" xfId="0" applyNumberFormat="1" applyFont="1"/>
    <xf numFmtId="43" fontId="4" fillId="0" borderId="0" xfId="0" applyNumberFormat="1" applyFont="1"/>
    <xf numFmtId="4" fontId="2" fillId="0" borderId="0" xfId="0" applyNumberFormat="1" applyFont="1"/>
    <xf numFmtId="0" fontId="7" fillId="0" borderId="5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" fillId="0" borderId="0" xfId="0" applyFont="1"/>
    <xf numFmtId="165" fontId="5" fillId="0" borderId="11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4" fontId="8" fillId="0" borderId="0" xfId="0" applyNumberFormat="1" applyFont="1"/>
    <xf numFmtId="4" fontId="9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5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VS82"/>
  <sheetViews>
    <sheetView showGridLines="0" tabSelected="1" zoomScaleNormal="100" workbookViewId="0">
      <selection activeCell="G23" sqref="G23"/>
    </sheetView>
  </sheetViews>
  <sheetFormatPr baseColWidth="10" defaultColWidth="0" defaultRowHeight="14.25" zeroHeight="1" x14ac:dyDescent="0.2"/>
  <cols>
    <col min="1" max="2" width="2.7109375" style="2" customWidth="1"/>
    <col min="3" max="3" width="2.7109375" style="34" customWidth="1"/>
    <col min="4" max="4" width="50.7109375" style="34" customWidth="1"/>
    <col min="5" max="7" width="12.7109375" style="2" customWidth="1"/>
    <col min="8" max="8" width="14.7109375" style="2" customWidth="1"/>
    <col min="9" max="9" width="12.7109375" style="2" customWidth="1"/>
    <col min="10" max="10" width="14.7109375" style="2" customWidth="1"/>
    <col min="11" max="11" width="13.140625" style="1" bestFit="1" customWidth="1"/>
    <col min="12" max="13" width="0" style="2" hidden="1" customWidth="1"/>
    <col min="14" max="165" width="11.42578125" style="2" hidden="1"/>
    <col min="166" max="166" width="0.140625" style="2" customWidth="1"/>
    <col min="167" max="167" width="3.42578125" style="2" customWidth="1"/>
    <col min="168" max="168" width="15" style="3" bestFit="1" customWidth="1"/>
    <col min="169" max="169" width="14.42578125" style="1" customWidth="1"/>
    <col min="170" max="170" width="12.7109375" style="2" customWidth="1"/>
    <col min="171" max="171" width="14.7109375" style="2" customWidth="1"/>
    <col min="172" max="172" width="12.7109375" style="2" customWidth="1"/>
    <col min="173" max="173" width="14.7109375" style="2" customWidth="1"/>
    <col min="174" max="174" width="2.7109375" style="2" customWidth="1"/>
    <col min="175" max="176" width="11.42578125" style="2" hidden="1" customWidth="1"/>
    <col min="177" max="419" width="11.42578125" style="2" hidden="1"/>
    <col min="420" max="422" width="2.7109375" style="2" customWidth="1"/>
    <col min="423" max="423" width="50.7109375" style="2" customWidth="1"/>
    <col min="424" max="426" width="12.7109375" style="2" customWidth="1"/>
    <col min="427" max="427" width="14.7109375" style="2" customWidth="1"/>
    <col min="428" max="428" width="12.7109375" style="2" customWidth="1"/>
    <col min="429" max="429" width="14.7109375" style="2" customWidth="1"/>
    <col min="430" max="430" width="2.7109375" style="2" customWidth="1"/>
    <col min="431" max="432" width="11.42578125" style="2" hidden="1" customWidth="1"/>
    <col min="433" max="675" width="11.42578125" style="2" hidden="1"/>
    <col min="676" max="678" width="2.7109375" style="2" customWidth="1"/>
    <col min="679" max="679" width="50.7109375" style="2" customWidth="1"/>
    <col min="680" max="682" width="12.7109375" style="2" customWidth="1"/>
    <col min="683" max="683" width="14.7109375" style="2" customWidth="1"/>
    <col min="684" max="684" width="12.7109375" style="2" customWidth="1"/>
    <col min="685" max="685" width="14.7109375" style="2" customWidth="1"/>
    <col min="686" max="686" width="2.7109375" style="2" customWidth="1"/>
    <col min="687" max="688" width="11.42578125" style="2" hidden="1" customWidth="1"/>
    <col min="689" max="931" width="11.42578125" style="2" hidden="1"/>
    <col min="932" max="934" width="2.7109375" style="2" customWidth="1"/>
    <col min="935" max="935" width="50.7109375" style="2" customWidth="1"/>
    <col min="936" max="938" width="12.7109375" style="2" customWidth="1"/>
    <col min="939" max="939" width="14.7109375" style="2" customWidth="1"/>
    <col min="940" max="940" width="12.7109375" style="2" customWidth="1"/>
    <col min="941" max="941" width="14.7109375" style="2" customWidth="1"/>
    <col min="942" max="942" width="2.7109375" style="2" customWidth="1"/>
    <col min="943" max="944" width="11.42578125" style="2" hidden="1" customWidth="1"/>
    <col min="945" max="1187" width="11.42578125" style="2" hidden="1"/>
    <col min="1188" max="1190" width="2.7109375" style="2" customWidth="1"/>
    <col min="1191" max="1191" width="50.7109375" style="2" customWidth="1"/>
    <col min="1192" max="1194" width="12.7109375" style="2" customWidth="1"/>
    <col min="1195" max="1195" width="14.7109375" style="2" customWidth="1"/>
    <col min="1196" max="1196" width="12.7109375" style="2" customWidth="1"/>
    <col min="1197" max="1197" width="14.7109375" style="2" customWidth="1"/>
    <col min="1198" max="1198" width="2.7109375" style="2" customWidth="1"/>
    <col min="1199" max="1200" width="11.42578125" style="2" hidden="1" customWidth="1"/>
    <col min="1201" max="1443" width="11.42578125" style="2" hidden="1"/>
    <col min="1444" max="1446" width="2.7109375" style="2" customWidth="1"/>
    <col min="1447" max="1447" width="50.7109375" style="2" customWidth="1"/>
    <col min="1448" max="1450" width="12.7109375" style="2" customWidth="1"/>
    <col min="1451" max="1451" width="14.7109375" style="2" customWidth="1"/>
    <col min="1452" max="1452" width="12.7109375" style="2" customWidth="1"/>
    <col min="1453" max="1453" width="14.7109375" style="2" customWidth="1"/>
    <col min="1454" max="1454" width="2.7109375" style="2" customWidth="1"/>
    <col min="1455" max="1456" width="11.42578125" style="2" hidden="1" customWidth="1"/>
    <col min="1457" max="1699" width="11.42578125" style="2" hidden="1"/>
    <col min="1700" max="1702" width="2.7109375" style="2" customWidth="1"/>
    <col min="1703" max="1703" width="50.7109375" style="2" customWidth="1"/>
    <col min="1704" max="1706" width="12.7109375" style="2" customWidth="1"/>
    <col min="1707" max="1707" width="14.7109375" style="2" customWidth="1"/>
    <col min="1708" max="1708" width="12.7109375" style="2" customWidth="1"/>
    <col min="1709" max="1709" width="14.7109375" style="2" customWidth="1"/>
    <col min="1710" max="1710" width="2.7109375" style="2" customWidth="1"/>
    <col min="1711" max="1712" width="11.42578125" style="2" hidden="1" customWidth="1"/>
    <col min="1713" max="1955" width="11.42578125" style="2" hidden="1"/>
    <col min="1956" max="1958" width="2.7109375" style="2" customWidth="1"/>
    <col min="1959" max="1959" width="50.7109375" style="2" customWidth="1"/>
    <col min="1960" max="1962" width="12.7109375" style="2" customWidth="1"/>
    <col min="1963" max="1963" width="14.7109375" style="2" customWidth="1"/>
    <col min="1964" max="1964" width="12.7109375" style="2" customWidth="1"/>
    <col min="1965" max="1965" width="14.7109375" style="2" customWidth="1"/>
    <col min="1966" max="1966" width="2.7109375" style="2" customWidth="1"/>
    <col min="1967" max="1968" width="11.42578125" style="2" hidden="1" customWidth="1"/>
    <col min="1969" max="2211" width="11.42578125" style="2" hidden="1"/>
    <col min="2212" max="2214" width="2.7109375" style="2" customWidth="1"/>
    <col min="2215" max="2215" width="50.7109375" style="2" customWidth="1"/>
    <col min="2216" max="2218" width="12.7109375" style="2" customWidth="1"/>
    <col min="2219" max="2219" width="14.7109375" style="2" customWidth="1"/>
    <col min="2220" max="2220" width="12.7109375" style="2" customWidth="1"/>
    <col min="2221" max="2221" width="14.7109375" style="2" customWidth="1"/>
    <col min="2222" max="2222" width="2.7109375" style="2" customWidth="1"/>
    <col min="2223" max="2224" width="11.42578125" style="2" hidden="1" customWidth="1"/>
    <col min="2225" max="2467" width="11.42578125" style="2" hidden="1"/>
    <col min="2468" max="2470" width="2.7109375" style="2" customWidth="1"/>
    <col min="2471" max="2471" width="50.7109375" style="2" customWidth="1"/>
    <col min="2472" max="2474" width="12.7109375" style="2" customWidth="1"/>
    <col min="2475" max="2475" width="14.7109375" style="2" customWidth="1"/>
    <col min="2476" max="2476" width="12.7109375" style="2" customWidth="1"/>
    <col min="2477" max="2477" width="14.7109375" style="2" customWidth="1"/>
    <col min="2478" max="2478" width="2.7109375" style="2" customWidth="1"/>
    <col min="2479" max="2480" width="11.42578125" style="2" hidden="1" customWidth="1"/>
    <col min="2481" max="2723" width="11.42578125" style="2" hidden="1"/>
    <col min="2724" max="2726" width="2.7109375" style="2" customWidth="1"/>
    <col min="2727" max="2727" width="50.7109375" style="2" customWidth="1"/>
    <col min="2728" max="2730" width="12.7109375" style="2" customWidth="1"/>
    <col min="2731" max="2731" width="14.7109375" style="2" customWidth="1"/>
    <col min="2732" max="2732" width="12.7109375" style="2" customWidth="1"/>
    <col min="2733" max="2733" width="14.7109375" style="2" customWidth="1"/>
    <col min="2734" max="2734" width="2.7109375" style="2" customWidth="1"/>
    <col min="2735" max="2736" width="11.42578125" style="2" hidden="1" customWidth="1"/>
    <col min="2737" max="2979" width="11.42578125" style="2" hidden="1"/>
    <col min="2980" max="2982" width="2.7109375" style="2" customWidth="1"/>
    <col min="2983" max="2983" width="50.7109375" style="2" customWidth="1"/>
    <col min="2984" max="2986" width="12.7109375" style="2" customWidth="1"/>
    <col min="2987" max="2987" width="14.7109375" style="2" customWidth="1"/>
    <col min="2988" max="2988" width="12.7109375" style="2" customWidth="1"/>
    <col min="2989" max="2989" width="14.7109375" style="2" customWidth="1"/>
    <col min="2990" max="2990" width="2.7109375" style="2" customWidth="1"/>
    <col min="2991" max="2992" width="11.42578125" style="2" hidden="1" customWidth="1"/>
    <col min="2993" max="3235" width="11.42578125" style="2" hidden="1"/>
    <col min="3236" max="3238" width="2.7109375" style="2" customWidth="1"/>
    <col min="3239" max="3239" width="50.7109375" style="2" customWidth="1"/>
    <col min="3240" max="3242" width="12.7109375" style="2" customWidth="1"/>
    <col min="3243" max="3243" width="14.7109375" style="2" customWidth="1"/>
    <col min="3244" max="3244" width="12.7109375" style="2" customWidth="1"/>
    <col min="3245" max="3245" width="14.7109375" style="2" customWidth="1"/>
    <col min="3246" max="3246" width="2.7109375" style="2" customWidth="1"/>
    <col min="3247" max="3248" width="11.42578125" style="2" hidden="1" customWidth="1"/>
    <col min="3249" max="3491" width="11.42578125" style="2" hidden="1"/>
    <col min="3492" max="3494" width="2.7109375" style="2" customWidth="1"/>
    <col min="3495" max="3495" width="50.7109375" style="2" customWidth="1"/>
    <col min="3496" max="3498" width="12.7109375" style="2" customWidth="1"/>
    <col min="3499" max="3499" width="14.7109375" style="2" customWidth="1"/>
    <col min="3500" max="3500" width="12.7109375" style="2" customWidth="1"/>
    <col min="3501" max="3501" width="14.7109375" style="2" customWidth="1"/>
    <col min="3502" max="3502" width="2.7109375" style="2" customWidth="1"/>
    <col min="3503" max="3504" width="11.42578125" style="2" hidden="1" customWidth="1"/>
    <col min="3505" max="3747" width="11.42578125" style="2" hidden="1"/>
    <col min="3748" max="3750" width="2.7109375" style="2" customWidth="1"/>
    <col min="3751" max="3751" width="50.7109375" style="2" customWidth="1"/>
    <col min="3752" max="3754" width="12.7109375" style="2" customWidth="1"/>
    <col min="3755" max="3755" width="14.7109375" style="2" customWidth="1"/>
    <col min="3756" max="3756" width="12.7109375" style="2" customWidth="1"/>
    <col min="3757" max="3757" width="14.7109375" style="2" customWidth="1"/>
    <col min="3758" max="3758" width="2.7109375" style="2" customWidth="1"/>
    <col min="3759" max="3760" width="11.42578125" style="2" hidden="1" customWidth="1"/>
    <col min="3761" max="4003" width="11.42578125" style="2" hidden="1"/>
    <col min="4004" max="4006" width="2.7109375" style="2" customWidth="1"/>
    <col min="4007" max="4007" width="50.7109375" style="2" customWidth="1"/>
    <col min="4008" max="4010" width="12.7109375" style="2" customWidth="1"/>
    <col min="4011" max="4011" width="14.7109375" style="2" customWidth="1"/>
    <col min="4012" max="4012" width="12.7109375" style="2" customWidth="1"/>
    <col min="4013" max="4013" width="14.7109375" style="2" customWidth="1"/>
    <col min="4014" max="4014" width="2.7109375" style="2" customWidth="1"/>
    <col min="4015" max="4016" width="11.42578125" style="2" hidden="1" customWidth="1"/>
    <col min="4017" max="4259" width="11.42578125" style="2" hidden="1"/>
    <col min="4260" max="4262" width="2.7109375" style="2" customWidth="1"/>
    <col min="4263" max="4263" width="50.7109375" style="2" customWidth="1"/>
    <col min="4264" max="4266" width="12.7109375" style="2" customWidth="1"/>
    <col min="4267" max="4267" width="14.7109375" style="2" customWidth="1"/>
    <col min="4268" max="4268" width="12.7109375" style="2" customWidth="1"/>
    <col min="4269" max="4269" width="14.7109375" style="2" customWidth="1"/>
    <col min="4270" max="4270" width="2.7109375" style="2" customWidth="1"/>
    <col min="4271" max="4272" width="11.42578125" style="2" hidden="1" customWidth="1"/>
    <col min="4273" max="4515" width="11.42578125" style="2" hidden="1"/>
    <col min="4516" max="4518" width="2.7109375" style="2" customWidth="1"/>
    <col min="4519" max="4519" width="50.7109375" style="2" customWidth="1"/>
    <col min="4520" max="4522" width="12.7109375" style="2" customWidth="1"/>
    <col min="4523" max="4523" width="14.7109375" style="2" customWidth="1"/>
    <col min="4524" max="4524" width="12.7109375" style="2" customWidth="1"/>
    <col min="4525" max="4525" width="14.7109375" style="2" customWidth="1"/>
    <col min="4526" max="4526" width="2.7109375" style="2" customWidth="1"/>
    <col min="4527" max="4528" width="11.42578125" style="2" hidden="1" customWidth="1"/>
    <col min="4529" max="4771" width="11.42578125" style="2" hidden="1"/>
    <col min="4772" max="4774" width="2.7109375" style="2" customWidth="1"/>
    <col min="4775" max="4775" width="50.7109375" style="2" customWidth="1"/>
    <col min="4776" max="4778" width="12.7109375" style="2" customWidth="1"/>
    <col min="4779" max="4779" width="14.7109375" style="2" customWidth="1"/>
    <col min="4780" max="4780" width="12.7109375" style="2" customWidth="1"/>
    <col min="4781" max="4781" width="14.7109375" style="2" customWidth="1"/>
    <col min="4782" max="4782" width="2.7109375" style="2" customWidth="1"/>
    <col min="4783" max="4784" width="11.42578125" style="2" hidden="1" customWidth="1"/>
    <col min="4785" max="5027" width="11.42578125" style="2" hidden="1"/>
    <col min="5028" max="5030" width="2.7109375" style="2" customWidth="1"/>
    <col min="5031" max="5031" width="50.7109375" style="2" customWidth="1"/>
    <col min="5032" max="5034" width="12.7109375" style="2" customWidth="1"/>
    <col min="5035" max="5035" width="14.7109375" style="2" customWidth="1"/>
    <col min="5036" max="5036" width="12.7109375" style="2" customWidth="1"/>
    <col min="5037" max="5037" width="14.7109375" style="2" customWidth="1"/>
    <col min="5038" max="5038" width="2.7109375" style="2" customWidth="1"/>
    <col min="5039" max="5040" width="11.42578125" style="2" hidden="1" customWidth="1"/>
    <col min="5041" max="5283" width="11.42578125" style="2" hidden="1"/>
    <col min="5284" max="5286" width="2.7109375" style="2" customWidth="1"/>
    <col min="5287" max="5287" width="50.7109375" style="2" customWidth="1"/>
    <col min="5288" max="5290" width="12.7109375" style="2" customWidth="1"/>
    <col min="5291" max="5291" width="14.7109375" style="2" customWidth="1"/>
    <col min="5292" max="5292" width="12.7109375" style="2" customWidth="1"/>
    <col min="5293" max="5293" width="14.7109375" style="2" customWidth="1"/>
    <col min="5294" max="5294" width="2.7109375" style="2" customWidth="1"/>
    <col min="5295" max="5296" width="11.42578125" style="2" hidden="1" customWidth="1"/>
    <col min="5297" max="5539" width="11.42578125" style="2" hidden="1"/>
    <col min="5540" max="5542" width="2.7109375" style="2" customWidth="1"/>
    <col min="5543" max="5543" width="50.7109375" style="2" customWidth="1"/>
    <col min="5544" max="5546" width="12.7109375" style="2" customWidth="1"/>
    <col min="5547" max="5547" width="14.7109375" style="2" customWidth="1"/>
    <col min="5548" max="5548" width="12.7109375" style="2" customWidth="1"/>
    <col min="5549" max="5549" width="14.7109375" style="2" customWidth="1"/>
    <col min="5550" max="5550" width="2.7109375" style="2" customWidth="1"/>
    <col min="5551" max="5552" width="11.42578125" style="2" hidden="1" customWidth="1"/>
    <col min="5553" max="5795" width="11.42578125" style="2" hidden="1"/>
    <col min="5796" max="5798" width="2.7109375" style="2" customWidth="1"/>
    <col min="5799" max="5799" width="50.7109375" style="2" customWidth="1"/>
    <col min="5800" max="5802" width="12.7109375" style="2" customWidth="1"/>
    <col min="5803" max="5803" width="14.7109375" style="2" customWidth="1"/>
    <col min="5804" max="5804" width="12.7109375" style="2" customWidth="1"/>
    <col min="5805" max="5805" width="14.7109375" style="2" customWidth="1"/>
    <col min="5806" max="5806" width="2.7109375" style="2" customWidth="1"/>
    <col min="5807" max="5808" width="11.42578125" style="2" hidden="1" customWidth="1"/>
    <col min="5809" max="6051" width="11.42578125" style="2" hidden="1"/>
    <col min="6052" max="6054" width="2.7109375" style="2" customWidth="1"/>
    <col min="6055" max="6055" width="50.7109375" style="2" customWidth="1"/>
    <col min="6056" max="6058" width="12.7109375" style="2" customWidth="1"/>
    <col min="6059" max="6059" width="14.7109375" style="2" customWidth="1"/>
    <col min="6060" max="6060" width="12.7109375" style="2" customWidth="1"/>
    <col min="6061" max="6061" width="14.7109375" style="2" customWidth="1"/>
    <col min="6062" max="6062" width="2.7109375" style="2" customWidth="1"/>
    <col min="6063" max="6064" width="11.42578125" style="2" hidden="1" customWidth="1"/>
    <col min="6065" max="6307" width="11.42578125" style="2" hidden="1"/>
    <col min="6308" max="6310" width="2.7109375" style="2" customWidth="1"/>
    <col min="6311" max="6311" width="50.7109375" style="2" customWidth="1"/>
    <col min="6312" max="6314" width="12.7109375" style="2" customWidth="1"/>
    <col min="6315" max="6315" width="14.7109375" style="2" customWidth="1"/>
    <col min="6316" max="6316" width="12.7109375" style="2" customWidth="1"/>
    <col min="6317" max="6317" width="14.7109375" style="2" customWidth="1"/>
    <col min="6318" max="6318" width="2.7109375" style="2" customWidth="1"/>
    <col min="6319" max="6320" width="11.42578125" style="2" hidden="1" customWidth="1"/>
    <col min="6321" max="6563" width="11.42578125" style="2" hidden="1"/>
    <col min="6564" max="6566" width="2.7109375" style="2" customWidth="1"/>
    <col min="6567" max="6567" width="50.7109375" style="2" customWidth="1"/>
    <col min="6568" max="6570" width="12.7109375" style="2" customWidth="1"/>
    <col min="6571" max="6571" width="14.7109375" style="2" customWidth="1"/>
    <col min="6572" max="6572" width="12.7109375" style="2" customWidth="1"/>
    <col min="6573" max="6573" width="14.7109375" style="2" customWidth="1"/>
    <col min="6574" max="6574" width="2.7109375" style="2" customWidth="1"/>
    <col min="6575" max="6576" width="11.42578125" style="2" hidden="1" customWidth="1"/>
    <col min="6577" max="6819" width="11.42578125" style="2" hidden="1"/>
    <col min="6820" max="6822" width="2.7109375" style="2" customWidth="1"/>
    <col min="6823" max="6823" width="50.7109375" style="2" customWidth="1"/>
    <col min="6824" max="6826" width="12.7109375" style="2" customWidth="1"/>
    <col min="6827" max="6827" width="14.7109375" style="2" customWidth="1"/>
    <col min="6828" max="6828" width="12.7109375" style="2" customWidth="1"/>
    <col min="6829" max="6829" width="14.7109375" style="2" customWidth="1"/>
    <col min="6830" max="6830" width="2.7109375" style="2" customWidth="1"/>
    <col min="6831" max="6832" width="11.42578125" style="2" hidden="1" customWidth="1"/>
    <col min="6833" max="7075" width="11.42578125" style="2" hidden="1"/>
    <col min="7076" max="7078" width="2.7109375" style="2" customWidth="1"/>
    <col min="7079" max="7079" width="50.7109375" style="2" customWidth="1"/>
    <col min="7080" max="7082" width="12.7109375" style="2" customWidth="1"/>
    <col min="7083" max="7083" width="14.7109375" style="2" customWidth="1"/>
    <col min="7084" max="7084" width="12.7109375" style="2" customWidth="1"/>
    <col min="7085" max="7085" width="14.7109375" style="2" customWidth="1"/>
    <col min="7086" max="7086" width="2.7109375" style="2" customWidth="1"/>
    <col min="7087" max="7088" width="11.42578125" style="2" hidden="1" customWidth="1"/>
    <col min="7089" max="7331" width="11.42578125" style="2" hidden="1"/>
    <col min="7332" max="7334" width="2.7109375" style="2" customWidth="1"/>
    <col min="7335" max="7335" width="50.7109375" style="2" customWidth="1"/>
    <col min="7336" max="7338" width="12.7109375" style="2" customWidth="1"/>
    <col min="7339" max="7339" width="14.7109375" style="2" customWidth="1"/>
    <col min="7340" max="7340" width="12.7109375" style="2" customWidth="1"/>
    <col min="7341" max="7341" width="14.7109375" style="2" customWidth="1"/>
    <col min="7342" max="7342" width="2.7109375" style="2" customWidth="1"/>
    <col min="7343" max="7344" width="11.42578125" style="2" hidden="1" customWidth="1"/>
    <col min="7345" max="7587" width="11.42578125" style="2" hidden="1"/>
    <col min="7588" max="7590" width="2.7109375" style="2" customWidth="1"/>
    <col min="7591" max="7591" width="50.7109375" style="2" customWidth="1"/>
    <col min="7592" max="7594" width="12.7109375" style="2" customWidth="1"/>
    <col min="7595" max="7595" width="14.7109375" style="2" customWidth="1"/>
    <col min="7596" max="7596" width="12.7109375" style="2" customWidth="1"/>
    <col min="7597" max="7597" width="14.7109375" style="2" customWidth="1"/>
    <col min="7598" max="7598" width="2.7109375" style="2" customWidth="1"/>
    <col min="7599" max="7600" width="11.42578125" style="2" hidden="1" customWidth="1"/>
    <col min="7601" max="7843" width="11.42578125" style="2" hidden="1"/>
    <col min="7844" max="7846" width="2.7109375" style="2" customWidth="1"/>
    <col min="7847" max="7847" width="50.7109375" style="2" customWidth="1"/>
    <col min="7848" max="7850" width="12.7109375" style="2" customWidth="1"/>
    <col min="7851" max="7851" width="14.7109375" style="2" customWidth="1"/>
    <col min="7852" max="7852" width="12.7109375" style="2" customWidth="1"/>
    <col min="7853" max="7853" width="14.7109375" style="2" customWidth="1"/>
    <col min="7854" max="7854" width="2.7109375" style="2" customWidth="1"/>
    <col min="7855" max="7856" width="11.42578125" style="2" hidden="1" customWidth="1"/>
    <col min="7857" max="8099" width="11.42578125" style="2" hidden="1"/>
    <col min="8100" max="8102" width="2.7109375" style="2" customWidth="1"/>
    <col min="8103" max="8103" width="50.7109375" style="2" customWidth="1"/>
    <col min="8104" max="8106" width="12.7109375" style="2" customWidth="1"/>
    <col min="8107" max="8107" width="14.7109375" style="2" customWidth="1"/>
    <col min="8108" max="8108" width="12.7109375" style="2" customWidth="1"/>
    <col min="8109" max="8109" width="14.7109375" style="2" customWidth="1"/>
    <col min="8110" max="8110" width="2.7109375" style="2" customWidth="1"/>
    <col min="8111" max="8112" width="11.42578125" style="2" hidden="1" customWidth="1"/>
    <col min="8113" max="8355" width="11.42578125" style="2" hidden="1"/>
    <col min="8356" max="8358" width="2.7109375" style="2" customWidth="1"/>
    <col min="8359" max="8359" width="50.7109375" style="2" customWidth="1"/>
    <col min="8360" max="8362" width="12.7109375" style="2" customWidth="1"/>
    <col min="8363" max="8363" width="14.7109375" style="2" customWidth="1"/>
    <col min="8364" max="8364" width="12.7109375" style="2" customWidth="1"/>
    <col min="8365" max="8365" width="14.7109375" style="2" customWidth="1"/>
    <col min="8366" max="8366" width="2.7109375" style="2" customWidth="1"/>
    <col min="8367" max="8368" width="11.42578125" style="2" hidden="1" customWidth="1"/>
    <col min="8369" max="8611" width="11.42578125" style="2" hidden="1"/>
    <col min="8612" max="8614" width="2.7109375" style="2" customWidth="1"/>
    <col min="8615" max="8615" width="50.7109375" style="2" customWidth="1"/>
    <col min="8616" max="8618" width="12.7109375" style="2" customWidth="1"/>
    <col min="8619" max="8619" width="14.7109375" style="2" customWidth="1"/>
    <col min="8620" max="8620" width="12.7109375" style="2" customWidth="1"/>
    <col min="8621" max="8621" width="14.7109375" style="2" customWidth="1"/>
    <col min="8622" max="8622" width="2.7109375" style="2" customWidth="1"/>
    <col min="8623" max="8624" width="11.42578125" style="2" hidden="1" customWidth="1"/>
    <col min="8625" max="8867" width="11.42578125" style="2" hidden="1"/>
    <col min="8868" max="8870" width="2.7109375" style="2" customWidth="1"/>
    <col min="8871" max="8871" width="50.7109375" style="2" customWidth="1"/>
    <col min="8872" max="8874" width="12.7109375" style="2" customWidth="1"/>
    <col min="8875" max="8875" width="14.7109375" style="2" customWidth="1"/>
    <col min="8876" max="8876" width="12.7109375" style="2" customWidth="1"/>
    <col min="8877" max="8877" width="14.7109375" style="2" customWidth="1"/>
    <col min="8878" max="8878" width="2.7109375" style="2" customWidth="1"/>
    <col min="8879" max="8880" width="11.42578125" style="2" hidden="1" customWidth="1"/>
    <col min="8881" max="9123" width="11.42578125" style="2" hidden="1"/>
    <col min="9124" max="9126" width="2.7109375" style="2" customWidth="1"/>
    <col min="9127" max="9127" width="50.7109375" style="2" customWidth="1"/>
    <col min="9128" max="9130" width="12.7109375" style="2" customWidth="1"/>
    <col min="9131" max="9131" width="14.7109375" style="2" customWidth="1"/>
    <col min="9132" max="9132" width="12.7109375" style="2" customWidth="1"/>
    <col min="9133" max="9133" width="14.7109375" style="2" customWidth="1"/>
    <col min="9134" max="9134" width="2.7109375" style="2" customWidth="1"/>
    <col min="9135" max="9136" width="11.42578125" style="2" hidden="1" customWidth="1"/>
    <col min="9137" max="9379" width="11.42578125" style="2" hidden="1"/>
    <col min="9380" max="9382" width="2.7109375" style="2" customWidth="1"/>
    <col min="9383" max="9383" width="50.7109375" style="2" customWidth="1"/>
    <col min="9384" max="9386" width="12.7109375" style="2" customWidth="1"/>
    <col min="9387" max="9387" width="14.7109375" style="2" customWidth="1"/>
    <col min="9388" max="9388" width="12.7109375" style="2" customWidth="1"/>
    <col min="9389" max="9389" width="14.7109375" style="2" customWidth="1"/>
    <col min="9390" max="9390" width="2.7109375" style="2" customWidth="1"/>
    <col min="9391" max="9392" width="11.42578125" style="2" hidden="1" customWidth="1"/>
    <col min="9393" max="9635" width="11.42578125" style="2" hidden="1"/>
    <col min="9636" max="9638" width="2.7109375" style="2" customWidth="1"/>
    <col min="9639" max="9639" width="50.7109375" style="2" customWidth="1"/>
    <col min="9640" max="9642" width="12.7109375" style="2" customWidth="1"/>
    <col min="9643" max="9643" width="14.7109375" style="2" customWidth="1"/>
    <col min="9644" max="9644" width="12.7109375" style="2" customWidth="1"/>
    <col min="9645" max="9645" width="14.7109375" style="2" customWidth="1"/>
    <col min="9646" max="9646" width="2.7109375" style="2" customWidth="1"/>
    <col min="9647" max="9648" width="11.42578125" style="2" hidden="1" customWidth="1"/>
    <col min="9649" max="9891" width="11.42578125" style="2" hidden="1"/>
    <col min="9892" max="9894" width="2.7109375" style="2" customWidth="1"/>
    <col min="9895" max="9895" width="50.7109375" style="2" customWidth="1"/>
    <col min="9896" max="9898" width="12.7109375" style="2" customWidth="1"/>
    <col min="9899" max="9899" width="14.7109375" style="2" customWidth="1"/>
    <col min="9900" max="9900" width="12.7109375" style="2" customWidth="1"/>
    <col min="9901" max="9901" width="14.7109375" style="2" customWidth="1"/>
    <col min="9902" max="9902" width="2.7109375" style="2" customWidth="1"/>
    <col min="9903" max="9904" width="11.42578125" style="2" hidden="1" customWidth="1"/>
    <col min="9905" max="10147" width="11.42578125" style="2" hidden="1"/>
    <col min="10148" max="10150" width="2.7109375" style="2" customWidth="1"/>
    <col min="10151" max="10151" width="50.7109375" style="2" customWidth="1"/>
    <col min="10152" max="10154" width="12.7109375" style="2" customWidth="1"/>
    <col min="10155" max="10155" width="14.7109375" style="2" customWidth="1"/>
    <col min="10156" max="10156" width="12.7109375" style="2" customWidth="1"/>
    <col min="10157" max="10157" width="14.7109375" style="2" customWidth="1"/>
    <col min="10158" max="10158" width="2.7109375" style="2" customWidth="1"/>
    <col min="10159" max="10160" width="11.42578125" style="2" hidden="1" customWidth="1"/>
    <col min="10161" max="10403" width="11.42578125" style="2" hidden="1"/>
    <col min="10404" max="10406" width="2.7109375" style="2" customWidth="1"/>
    <col min="10407" max="10407" width="50.7109375" style="2" customWidth="1"/>
    <col min="10408" max="10410" width="12.7109375" style="2" customWidth="1"/>
    <col min="10411" max="10411" width="14.7109375" style="2" customWidth="1"/>
    <col min="10412" max="10412" width="12.7109375" style="2" customWidth="1"/>
    <col min="10413" max="10413" width="14.7109375" style="2" customWidth="1"/>
    <col min="10414" max="10414" width="2.7109375" style="2" customWidth="1"/>
    <col min="10415" max="10416" width="11.42578125" style="2" hidden="1" customWidth="1"/>
    <col min="10417" max="10659" width="11.42578125" style="2" hidden="1"/>
    <col min="10660" max="10662" width="2.7109375" style="2" customWidth="1"/>
    <col min="10663" max="10663" width="50.7109375" style="2" customWidth="1"/>
    <col min="10664" max="10666" width="12.7109375" style="2" customWidth="1"/>
    <col min="10667" max="10667" width="14.7109375" style="2" customWidth="1"/>
    <col min="10668" max="10668" width="12.7109375" style="2" customWidth="1"/>
    <col min="10669" max="10669" width="14.7109375" style="2" customWidth="1"/>
    <col min="10670" max="10670" width="2.7109375" style="2" customWidth="1"/>
    <col min="10671" max="10672" width="11.42578125" style="2" hidden="1" customWidth="1"/>
    <col min="10673" max="10915" width="11.42578125" style="2" hidden="1"/>
    <col min="10916" max="10918" width="2.7109375" style="2" customWidth="1"/>
    <col min="10919" max="10919" width="50.7109375" style="2" customWidth="1"/>
    <col min="10920" max="10922" width="12.7109375" style="2" customWidth="1"/>
    <col min="10923" max="10923" width="14.7109375" style="2" customWidth="1"/>
    <col min="10924" max="10924" width="12.7109375" style="2" customWidth="1"/>
    <col min="10925" max="10925" width="14.7109375" style="2" customWidth="1"/>
    <col min="10926" max="10926" width="2.7109375" style="2" customWidth="1"/>
    <col min="10927" max="10928" width="11.42578125" style="2" hidden="1" customWidth="1"/>
    <col min="10929" max="11171" width="11.42578125" style="2" hidden="1"/>
    <col min="11172" max="11174" width="2.7109375" style="2" customWidth="1"/>
    <col min="11175" max="11175" width="50.7109375" style="2" customWidth="1"/>
    <col min="11176" max="11178" width="12.7109375" style="2" customWidth="1"/>
    <col min="11179" max="11179" width="14.7109375" style="2" customWidth="1"/>
    <col min="11180" max="11180" width="12.7109375" style="2" customWidth="1"/>
    <col min="11181" max="11181" width="14.7109375" style="2" customWidth="1"/>
    <col min="11182" max="11182" width="2.7109375" style="2" customWidth="1"/>
    <col min="11183" max="11184" width="11.42578125" style="2" hidden="1" customWidth="1"/>
    <col min="11185" max="11427" width="11.42578125" style="2" hidden="1"/>
    <col min="11428" max="11430" width="2.7109375" style="2" customWidth="1"/>
    <col min="11431" max="11431" width="50.7109375" style="2" customWidth="1"/>
    <col min="11432" max="11434" width="12.7109375" style="2" customWidth="1"/>
    <col min="11435" max="11435" width="14.7109375" style="2" customWidth="1"/>
    <col min="11436" max="11436" width="12.7109375" style="2" customWidth="1"/>
    <col min="11437" max="11437" width="14.7109375" style="2" customWidth="1"/>
    <col min="11438" max="11438" width="2.7109375" style="2" customWidth="1"/>
    <col min="11439" max="11440" width="11.42578125" style="2" hidden="1" customWidth="1"/>
    <col min="11441" max="11683" width="11.42578125" style="2" hidden="1"/>
    <col min="11684" max="11686" width="2.7109375" style="2" customWidth="1"/>
    <col min="11687" max="11687" width="50.7109375" style="2" customWidth="1"/>
    <col min="11688" max="11690" width="12.7109375" style="2" customWidth="1"/>
    <col min="11691" max="11691" width="14.7109375" style="2" customWidth="1"/>
    <col min="11692" max="11692" width="12.7109375" style="2" customWidth="1"/>
    <col min="11693" max="11693" width="14.7109375" style="2" customWidth="1"/>
    <col min="11694" max="11694" width="2.7109375" style="2" customWidth="1"/>
    <col min="11695" max="11696" width="11.42578125" style="2" hidden="1" customWidth="1"/>
    <col min="11697" max="11939" width="11.42578125" style="2" hidden="1"/>
    <col min="11940" max="11942" width="2.7109375" style="2" customWidth="1"/>
    <col min="11943" max="11943" width="50.7109375" style="2" customWidth="1"/>
    <col min="11944" max="11946" width="12.7109375" style="2" customWidth="1"/>
    <col min="11947" max="11947" width="14.7109375" style="2" customWidth="1"/>
    <col min="11948" max="11948" width="12.7109375" style="2" customWidth="1"/>
    <col min="11949" max="11949" width="14.7109375" style="2" customWidth="1"/>
    <col min="11950" max="11950" width="2.7109375" style="2" customWidth="1"/>
    <col min="11951" max="11952" width="11.42578125" style="2" hidden="1" customWidth="1"/>
    <col min="11953" max="12195" width="11.42578125" style="2" hidden="1"/>
    <col min="12196" max="12198" width="2.7109375" style="2" customWidth="1"/>
    <col min="12199" max="12199" width="50.7109375" style="2" customWidth="1"/>
    <col min="12200" max="12202" width="12.7109375" style="2" customWidth="1"/>
    <col min="12203" max="12203" width="14.7109375" style="2" customWidth="1"/>
    <col min="12204" max="12204" width="12.7109375" style="2" customWidth="1"/>
    <col min="12205" max="12205" width="14.7109375" style="2" customWidth="1"/>
    <col min="12206" max="12206" width="2.7109375" style="2" customWidth="1"/>
    <col min="12207" max="12208" width="11.42578125" style="2" hidden="1" customWidth="1"/>
    <col min="12209" max="12451" width="11.42578125" style="2" hidden="1"/>
    <col min="12452" max="12454" width="2.7109375" style="2" customWidth="1"/>
    <col min="12455" max="12455" width="50.7109375" style="2" customWidth="1"/>
    <col min="12456" max="12458" width="12.7109375" style="2" customWidth="1"/>
    <col min="12459" max="12459" width="14.7109375" style="2" customWidth="1"/>
    <col min="12460" max="12460" width="12.7109375" style="2" customWidth="1"/>
    <col min="12461" max="12461" width="14.7109375" style="2" customWidth="1"/>
    <col min="12462" max="12462" width="2.7109375" style="2" customWidth="1"/>
    <col min="12463" max="12464" width="11.42578125" style="2" hidden="1" customWidth="1"/>
    <col min="12465" max="12707" width="11.42578125" style="2" hidden="1"/>
    <col min="12708" max="12710" width="2.7109375" style="2" customWidth="1"/>
    <col min="12711" max="12711" width="50.7109375" style="2" customWidth="1"/>
    <col min="12712" max="12714" width="12.7109375" style="2" customWidth="1"/>
    <col min="12715" max="12715" width="14.7109375" style="2" customWidth="1"/>
    <col min="12716" max="12716" width="12.7109375" style="2" customWidth="1"/>
    <col min="12717" max="12717" width="14.7109375" style="2" customWidth="1"/>
    <col min="12718" max="12718" width="2.7109375" style="2" customWidth="1"/>
    <col min="12719" max="12720" width="11.42578125" style="2" hidden="1" customWidth="1"/>
    <col min="12721" max="12963" width="11.42578125" style="2" hidden="1"/>
    <col min="12964" max="12966" width="2.7109375" style="2" customWidth="1"/>
    <col min="12967" max="12967" width="50.7109375" style="2" customWidth="1"/>
    <col min="12968" max="12970" width="12.7109375" style="2" customWidth="1"/>
    <col min="12971" max="12971" width="14.7109375" style="2" customWidth="1"/>
    <col min="12972" max="12972" width="12.7109375" style="2" customWidth="1"/>
    <col min="12973" max="12973" width="14.7109375" style="2" customWidth="1"/>
    <col min="12974" max="12974" width="2.7109375" style="2" customWidth="1"/>
    <col min="12975" max="12976" width="11.42578125" style="2" hidden="1" customWidth="1"/>
    <col min="12977" max="13219" width="11.42578125" style="2" hidden="1"/>
    <col min="13220" max="13222" width="2.7109375" style="2" customWidth="1"/>
    <col min="13223" max="13223" width="50.7109375" style="2" customWidth="1"/>
    <col min="13224" max="13226" width="12.7109375" style="2" customWidth="1"/>
    <col min="13227" max="13227" width="14.7109375" style="2" customWidth="1"/>
    <col min="13228" max="13228" width="12.7109375" style="2" customWidth="1"/>
    <col min="13229" max="13229" width="14.7109375" style="2" customWidth="1"/>
    <col min="13230" max="13230" width="2.7109375" style="2" customWidth="1"/>
    <col min="13231" max="13232" width="11.42578125" style="2" hidden="1" customWidth="1"/>
    <col min="13233" max="13475" width="11.42578125" style="2" hidden="1"/>
    <col min="13476" max="13478" width="2.7109375" style="2" customWidth="1"/>
    <col min="13479" max="13479" width="50.7109375" style="2" customWidth="1"/>
    <col min="13480" max="13482" width="12.7109375" style="2" customWidth="1"/>
    <col min="13483" max="13483" width="14.7109375" style="2" customWidth="1"/>
    <col min="13484" max="13484" width="12.7109375" style="2" customWidth="1"/>
    <col min="13485" max="13485" width="14.7109375" style="2" customWidth="1"/>
    <col min="13486" max="13486" width="2.7109375" style="2" customWidth="1"/>
    <col min="13487" max="13488" width="11.42578125" style="2" hidden="1" customWidth="1"/>
    <col min="13489" max="13731" width="11.42578125" style="2" hidden="1"/>
    <col min="13732" max="13734" width="2.7109375" style="2" customWidth="1"/>
    <col min="13735" max="13735" width="50.7109375" style="2" customWidth="1"/>
    <col min="13736" max="13738" width="12.7109375" style="2" customWidth="1"/>
    <col min="13739" max="13739" width="14.7109375" style="2" customWidth="1"/>
    <col min="13740" max="13740" width="12.7109375" style="2" customWidth="1"/>
    <col min="13741" max="13741" width="14.7109375" style="2" customWidth="1"/>
    <col min="13742" max="13742" width="2.7109375" style="2" customWidth="1"/>
    <col min="13743" max="13744" width="11.42578125" style="2" hidden="1" customWidth="1"/>
    <col min="13745" max="13987" width="11.42578125" style="2" hidden="1"/>
    <col min="13988" max="13990" width="2.7109375" style="2" customWidth="1"/>
    <col min="13991" max="13991" width="50.7109375" style="2" customWidth="1"/>
    <col min="13992" max="13994" width="12.7109375" style="2" customWidth="1"/>
    <col min="13995" max="13995" width="14.7109375" style="2" customWidth="1"/>
    <col min="13996" max="13996" width="12.7109375" style="2" customWidth="1"/>
    <col min="13997" max="13997" width="14.7109375" style="2" customWidth="1"/>
    <col min="13998" max="13998" width="2.7109375" style="2" customWidth="1"/>
    <col min="13999" max="14000" width="11.42578125" style="2" hidden="1" customWidth="1"/>
    <col min="14001" max="14243" width="11.42578125" style="2" hidden="1"/>
    <col min="14244" max="14246" width="2.7109375" style="2" customWidth="1"/>
    <col min="14247" max="14247" width="50.7109375" style="2" customWidth="1"/>
    <col min="14248" max="14250" width="12.7109375" style="2" customWidth="1"/>
    <col min="14251" max="14251" width="14.7109375" style="2" customWidth="1"/>
    <col min="14252" max="14252" width="12.7109375" style="2" customWidth="1"/>
    <col min="14253" max="14253" width="14.7109375" style="2" customWidth="1"/>
    <col min="14254" max="14254" width="2.7109375" style="2" customWidth="1"/>
    <col min="14255" max="14256" width="11.42578125" style="2" hidden="1" customWidth="1"/>
    <col min="14257" max="14499" width="11.42578125" style="2" hidden="1"/>
    <col min="14500" max="14502" width="2.7109375" style="2" customWidth="1"/>
    <col min="14503" max="14503" width="50.7109375" style="2" customWidth="1"/>
    <col min="14504" max="14506" width="12.7109375" style="2" customWidth="1"/>
    <col min="14507" max="14507" width="14.7109375" style="2" customWidth="1"/>
    <col min="14508" max="14508" width="12.7109375" style="2" customWidth="1"/>
    <col min="14509" max="14509" width="14.7109375" style="2" customWidth="1"/>
    <col min="14510" max="14510" width="2.7109375" style="2" customWidth="1"/>
    <col min="14511" max="14512" width="11.42578125" style="2" hidden="1" customWidth="1"/>
    <col min="14513" max="14755" width="11.42578125" style="2" hidden="1"/>
    <col min="14756" max="14758" width="2.7109375" style="2" customWidth="1"/>
    <col min="14759" max="14759" width="50.7109375" style="2" customWidth="1"/>
    <col min="14760" max="14762" width="12.7109375" style="2" customWidth="1"/>
    <col min="14763" max="14763" width="14.7109375" style="2" customWidth="1"/>
    <col min="14764" max="14764" width="12.7109375" style="2" customWidth="1"/>
    <col min="14765" max="14765" width="14.7109375" style="2" customWidth="1"/>
    <col min="14766" max="14766" width="2.7109375" style="2" customWidth="1"/>
    <col min="14767" max="14768" width="11.42578125" style="2" hidden="1" customWidth="1"/>
    <col min="14769" max="15011" width="11.42578125" style="2" hidden="1"/>
    <col min="15012" max="15014" width="2.7109375" style="2" customWidth="1"/>
    <col min="15015" max="15015" width="50.7109375" style="2" customWidth="1"/>
    <col min="15016" max="15018" width="12.7109375" style="2" customWidth="1"/>
    <col min="15019" max="15019" width="14.7109375" style="2" customWidth="1"/>
    <col min="15020" max="15020" width="12.7109375" style="2" customWidth="1"/>
    <col min="15021" max="15021" width="14.7109375" style="2" customWidth="1"/>
    <col min="15022" max="15022" width="2.7109375" style="2" customWidth="1"/>
    <col min="15023" max="15024" width="11.42578125" style="2" hidden="1" customWidth="1"/>
    <col min="15025" max="15267" width="11.42578125" style="2" hidden="1"/>
    <col min="15268" max="15270" width="2.7109375" style="2" customWidth="1"/>
    <col min="15271" max="15271" width="50.7109375" style="2" customWidth="1"/>
    <col min="15272" max="15274" width="12.7109375" style="2" customWidth="1"/>
    <col min="15275" max="15275" width="14.7109375" style="2" customWidth="1"/>
    <col min="15276" max="15276" width="12.7109375" style="2" customWidth="1"/>
    <col min="15277" max="15277" width="14.7109375" style="2" customWidth="1"/>
    <col min="15278" max="15278" width="2.7109375" style="2" customWidth="1"/>
    <col min="15279" max="15280" width="11.42578125" style="2" hidden="1" customWidth="1"/>
    <col min="15281" max="15523" width="11.42578125" style="2" hidden="1"/>
    <col min="15524" max="15526" width="2.7109375" style="2" customWidth="1"/>
    <col min="15527" max="15527" width="50.7109375" style="2" customWidth="1"/>
    <col min="15528" max="15530" width="12.7109375" style="2" customWidth="1"/>
    <col min="15531" max="15531" width="14.7109375" style="2" customWidth="1"/>
    <col min="15532" max="15532" width="12.7109375" style="2" customWidth="1"/>
    <col min="15533" max="15533" width="14.7109375" style="2" customWidth="1"/>
    <col min="15534" max="15534" width="2.7109375" style="2" customWidth="1"/>
    <col min="15535" max="15536" width="11.42578125" style="2" hidden="1" customWidth="1"/>
    <col min="15537" max="15779" width="11.42578125" style="2" hidden="1"/>
    <col min="15780" max="15782" width="2.7109375" style="2" customWidth="1"/>
    <col min="15783" max="15783" width="50.7109375" style="2" customWidth="1"/>
    <col min="15784" max="15786" width="12.7109375" style="2" customWidth="1"/>
    <col min="15787" max="15787" width="14.7109375" style="2" customWidth="1"/>
    <col min="15788" max="15788" width="12.7109375" style="2" customWidth="1"/>
    <col min="15789" max="15789" width="14.7109375" style="2" customWidth="1"/>
    <col min="15790" max="15790" width="2.7109375" style="2" customWidth="1"/>
    <col min="15791" max="15792" width="11.42578125" style="2" hidden="1" customWidth="1"/>
    <col min="15793" max="16035" width="11.42578125" style="2" hidden="1"/>
    <col min="16036" max="16038" width="2.7109375" style="2" customWidth="1"/>
    <col min="16039" max="16039" width="50.7109375" style="2" customWidth="1"/>
    <col min="16040" max="16042" width="12.7109375" style="2" customWidth="1"/>
    <col min="16043" max="16043" width="14.7109375" style="2" customWidth="1"/>
    <col min="16044" max="16044" width="12.7109375" style="2" customWidth="1"/>
    <col min="16045" max="16045" width="14.7109375" style="2" customWidth="1"/>
    <col min="16046" max="16046" width="2.7109375" style="2" customWidth="1"/>
    <col min="16047" max="16048" width="0" style="2" hidden="1" customWidth="1"/>
    <col min="16049" max="16139" width="0" style="2" hidden="1"/>
    <col min="16140" max="16384" width="11.42578125" style="2" hidden="1"/>
  </cols>
  <sheetData>
    <row r="1" spans="2:168" s="1" customFormat="1" ht="15" x14ac:dyDescent="0.25">
      <c r="B1" s="52" t="s">
        <v>0</v>
      </c>
      <c r="C1" s="52"/>
      <c r="D1" s="52"/>
      <c r="E1" s="52"/>
      <c r="F1" s="52"/>
      <c r="G1" s="52"/>
      <c r="H1" s="52"/>
      <c r="I1" s="52"/>
      <c r="J1" s="5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3"/>
    </row>
    <row r="2" spans="2:168" s="1" customFormat="1" ht="14.1" customHeight="1" x14ac:dyDescent="0.2">
      <c r="B2" s="53" t="s">
        <v>1</v>
      </c>
      <c r="C2" s="54"/>
      <c r="D2" s="54"/>
      <c r="E2" s="54"/>
      <c r="F2" s="54"/>
      <c r="G2" s="54"/>
      <c r="H2" s="54"/>
      <c r="I2" s="54"/>
      <c r="J2" s="5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3"/>
    </row>
    <row r="3" spans="2:168" s="1" customFormat="1" ht="14.1" customHeight="1" x14ac:dyDescent="0.2">
      <c r="B3" s="56" t="s">
        <v>2</v>
      </c>
      <c r="C3" s="57"/>
      <c r="D3" s="57"/>
      <c r="E3" s="57"/>
      <c r="F3" s="57"/>
      <c r="G3" s="57"/>
      <c r="H3" s="57"/>
      <c r="I3" s="57"/>
      <c r="J3" s="5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3"/>
    </row>
    <row r="4" spans="2:168" s="1" customFormat="1" ht="14.1" customHeight="1" x14ac:dyDescent="0.2">
      <c r="B4" s="56" t="s">
        <v>74</v>
      </c>
      <c r="C4" s="57"/>
      <c r="D4" s="57"/>
      <c r="E4" s="57"/>
      <c r="F4" s="57"/>
      <c r="G4" s="57"/>
      <c r="H4" s="57"/>
      <c r="I4" s="57"/>
      <c r="J4" s="5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3"/>
    </row>
    <row r="5" spans="2:168" s="1" customFormat="1" ht="14.1" customHeight="1" x14ac:dyDescent="0.2">
      <c r="B5" s="59" t="s">
        <v>3</v>
      </c>
      <c r="C5" s="60"/>
      <c r="D5" s="60"/>
      <c r="E5" s="60"/>
      <c r="F5" s="60"/>
      <c r="G5" s="60"/>
      <c r="H5" s="60"/>
      <c r="I5" s="60"/>
      <c r="J5" s="6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3"/>
    </row>
    <row r="6" spans="2:168" s="1" customFormat="1" x14ac:dyDescent="0.2">
      <c r="B6" s="62" t="s">
        <v>4</v>
      </c>
      <c r="C6" s="63"/>
      <c r="D6" s="64"/>
      <c r="E6" s="68" t="s">
        <v>5</v>
      </c>
      <c r="F6" s="68"/>
      <c r="G6" s="68"/>
      <c r="H6" s="68"/>
      <c r="I6" s="68"/>
      <c r="J6" s="68" t="s">
        <v>6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3"/>
    </row>
    <row r="7" spans="2:168" s="1" customFormat="1" ht="20.25" customHeight="1" x14ac:dyDescent="0.2">
      <c r="B7" s="65"/>
      <c r="C7" s="66"/>
      <c r="D7" s="67"/>
      <c r="E7" s="4" t="s">
        <v>7</v>
      </c>
      <c r="F7" s="5" t="s">
        <v>8</v>
      </c>
      <c r="G7" s="4" t="s">
        <v>9</v>
      </c>
      <c r="H7" s="4" t="s">
        <v>10</v>
      </c>
      <c r="I7" s="4" t="s">
        <v>11</v>
      </c>
      <c r="J7" s="68"/>
      <c r="K7" s="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3"/>
    </row>
    <row r="8" spans="2:168" s="1" customFormat="1" ht="8.1" customHeight="1" x14ac:dyDescent="0.2">
      <c r="B8" s="49"/>
      <c r="C8" s="50"/>
      <c r="D8" s="51"/>
      <c r="E8" s="7"/>
      <c r="F8" s="7"/>
      <c r="G8" s="7"/>
      <c r="H8" s="8"/>
      <c r="I8" s="7"/>
      <c r="J8" s="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3"/>
    </row>
    <row r="9" spans="2:168" s="1" customFormat="1" x14ac:dyDescent="0.2">
      <c r="B9" s="45" t="s">
        <v>12</v>
      </c>
      <c r="C9" s="37"/>
      <c r="D9" s="38"/>
      <c r="E9" s="9"/>
      <c r="F9" s="9"/>
      <c r="G9" s="9"/>
      <c r="H9" s="10"/>
      <c r="I9" s="9"/>
      <c r="J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3"/>
    </row>
    <row r="10" spans="2:168" s="1" customFormat="1" x14ac:dyDescent="0.2">
      <c r="B10" s="11"/>
      <c r="C10" s="46" t="s">
        <v>13</v>
      </c>
      <c r="D10" s="47"/>
      <c r="E10" s="12">
        <v>22726953.100000001</v>
      </c>
      <c r="F10" s="13"/>
      <c r="G10" s="12">
        <f t="shared" ref="G10:G40" si="0">E10+F10</f>
        <v>22726953.100000001</v>
      </c>
      <c r="H10" s="14">
        <v>16529888.76</v>
      </c>
      <c r="I10" s="12">
        <v>16529888.800000001</v>
      </c>
      <c r="J10" s="12">
        <f>I10-E10</f>
        <v>-6197064.3000000007</v>
      </c>
      <c r="K10" s="1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16"/>
    </row>
    <row r="11" spans="2:168" s="1" customFormat="1" x14ac:dyDescent="0.2">
      <c r="B11" s="11"/>
      <c r="C11" s="46" t="s">
        <v>14</v>
      </c>
      <c r="D11" s="47"/>
      <c r="E11" s="12">
        <v>0</v>
      </c>
      <c r="F11" s="9"/>
      <c r="G11" s="9"/>
      <c r="H11" s="10"/>
      <c r="I11" s="9"/>
      <c r="J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3"/>
    </row>
    <row r="12" spans="2:168" s="1" customFormat="1" x14ac:dyDescent="0.2">
      <c r="B12" s="11"/>
      <c r="C12" s="46" t="s">
        <v>15</v>
      </c>
      <c r="D12" s="47"/>
      <c r="E12" s="12">
        <v>545975.6</v>
      </c>
      <c r="F12" s="12"/>
      <c r="G12" s="12">
        <f t="shared" si="0"/>
        <v>545975.6</v>
      </c>
      <c r="H12" s="14">
        <v>230917.2</v>
      </c>
      <c r="I12" s="12">
        <v>230917.2</v>
      </c>
      <c r="J12" s="12">
        <f t="shared" ref="J12:J70" si="1">I12-E12</f>
        <v>-315058.39999999997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3"/>
    </row>
    <row r="13" spans="2:168" s="1" customFormat="1" x14ac:dyDescent="0.2">
      <c r="B13" s="11"/>
      <c r="C13" s="46" t="s">
        <v>16</v>
      </c>
      <c r="D13" s="47"/>
      <c r="E13" s="12">
        <v>7969499.0999999996</v>
      </c>
      <c r="F13" s="12"/>
      <c r="G13" s="12">
        <f t="shared" si="0"/>
        <v>7969499.0999999996</v>
      </c>
      <c r="H13" s="14">
        <v>6013764.5999999996</v>
      </c>
      <c r="I13" s="12">
        <v>6013764.5999999996</v>
      </c>
      <c r="J13" s="12">
        <f t="shared" si="1"/>
        <v>-1955734.5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3"/>
    </row>
    <row r="14" spans="2:168" s="1" customFormat="1" x14ac:dyDescent="0.2">
      <c r="B14" s="11"/>
      <c r="C14" s="46" t="s">
        <v>17</v>
      </c>
      <c r="D14" s="47"/>
      <c r="E14" s="12">
        <v>328060.09999999998</v>
      </c>
      <c r="F14" s="12"/>
      <c r="G14" s="12">
        <f t="shared" si="0"/>
        <v>328060.09999999998</v>
      </c>
      <c r="H14" s="14">
        <v>576947</v>
      </c>
      <c r="I14" s="12">
        <v>576947</v>
      </c>
      <c r="J14" s="12">
        <f t="shared" si="1"/>
        <v>248886.90000000002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K14" s="2"/>
      <c r="FL14" s="3"/>
    </row>
    <row r="15" spans="2:168" s="1" customFormat="1" x14ac:dyDescent="0.2">
      <c r="B15" s="11"/>
      <c r="C15" s="46" t="s">
        <v>18</v>
      </c>
      <c r="D15" s="47"/>
      <c r="E15" s="12">
        <v>2274144.1</v>
      </c>
      <c r="F15" s="12"/>
      <c r="G15" s="12">
        <f t="shared" si="0"/>
        <v>2274144.1</v>
      </c>
      <c r="H15" s="14">
        <v>1090305.7</v>
      </c>
      <c r="I15" s="12">
        <v>1090305.7</v>
      </c>
      <c r="J15" s="12">
        <f t="shared" si="1"/>
        <v>-1183838.4000000001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16"/>
    </row>
    <row r="16" spans="2:168" s="1" customFormat="1" x14ac:dyDescent="0.2">
      <c r="B16" s="11"/>
      <c r="C16" s="46" t="s">
        <v>19</v>
      </c>
      <c r="D16" s="47"/>
      <c r="E16" s="12">
        <v>0</v>
      </c>
      <c r="F16" s="17"/>
      <c r="G16" s="12">
        <f t="shared" si="0"/>
        <v>0</v>
      </c>
      <c r="H16" s="14"/>
      <c r="I16" s="12"/>
      <c r="J16" s="12">
        <f t="shared" si="1"/>
        <v>0</v>
      </c>
      <c r="K16" s="1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3"/>
    </row>
    <row r="17" spans="2:168" s="1" customFormat="1" ht="18" customHeight="1" x14ac:dyDescent="0.2">
      <c r="B17" s="11"/>
      <c r="C17" s="39" t="s">
        <v>20</v>
      </c>
      <c r="D17" s="47"/>
      <c r="E17" s="18">
        <v>130170740.90000001</v>
      </c>
      <c r="F17" s="12"/>
      <c r="G17" s="18">
        <f t="shared" si="0"/>
        <v>130170740.90000001</v>
      </c>
      <c r="H17" s="19">
        <v>71925587.599999994</v>
      </c>
      <c r="I17" s="18">
        <v>71925587.599999994</v>
      </c>
      <c r="J17" s="18">
        <f t="shared" si="1"/>
        <v>-58245153.300000012</v>
      </c>
      <c r="K17" s="1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16"/>
    </row>
    <row r="18" spans="2:168" s="1" customFormat="1" x14ac:dyDescent="0.2">
      <c r="B18" s="11"/>
      <c r="C18" s="20"/>
      <c r="D18" s="21" t="s">
        <v>21</v>
      </c>
      <c r="E18" s="12">
        <v>103692185.5</v>
      </c>
      <c r="F18" s="12"/>
      <c r="G18" s="12">
        <f t="shared" si="0"/>
        <v>103692185.5</v>
      </c>
      <c r="H18" s="14">
        <v>58710842.899999999</v>
      </c>
      <c r="I18" s="12">
        <v>58710842.899999999</v>
      </c>
      <c r="J18" s="12">
        <f t="shared" si="1"/>
        <v>-44981342.600000001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3"/>
    </row>
    <row r="19" spans="2:168" s="1" customFormat="1" x14ac:dyDescent="0.2">
      <c r="B19" s="11"/>
      <c r="C19" s="20"/>
      <c r="D19" s="21" t="s">
        <v>22</v>
      </c>
      <c r="E19" s="12">
        <v>3952399.9</v>
      </c>
      <c r="F19" s="12"/>
      <c r="G19" s="12">
        <f t="shared" si="0"/>
        <v>3952399.9</v>
      </c>
      <c r="H19" s="14">
        <v>2450287.9</v>
      </c>
      <c r="I19" s="12">
        <v>2450287.9</v>
      </c>
      <c r="J19" s="12">
        <f t="shared" si="1"/>
        <v>-1502112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16"/>
    </row>
    <row r="20" spans="2:168" s="1" customFormat="1" x14ac:dyDescent="0.2">
      <c r="B20" s="11"/>
      <c r="C20" s="20"/>
      <c r="D20" s="21" t="s">
        <v>23</v>
      </c>
      <c r="E20" s="12">
        <v>5971409.0999999996</v>
      </c>
      <c r="F20" s="12"/>
      <c r="G20" s="12">
        <f t="shared" si="0"/>
        <v>5971409.0999999996</v>
      </c>
      <c r="H20" s="14">
        <v>3087688.5</v>
      </c>
      <c r="I20" s="12">
        <v>3087688.5</v>
      </c>
      <c r="J20" s="12">
        <f t="shared" si="1"/>
        <v>-2883720.5999999996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3"/>
    </row>
    <row r="21" spans="2:168" s="1" customFormat="1" x14ac:dyDescent="0.2">
      <c r="B21" s="11"/>
      <c r="C21" s="20"/>
      <c r="D21" s="21" t="s">
        <v>24</v>
      </c>
      <c r="E21" s="12">
        <v>464093.8</v>
      </c>
      <c r="F21" s="12"/>
      <c r="G21" s="12">
        <f t="shared" si="0"/>
        <v>464093.8</v>
      </c>
      <c r="H21" s="14">
        <v>127588</v>
      </c>
      <c r="I21" s="12">
        <v>127588</v>
      </c>
      <c r="J21" s="12">
        <f t="shared" si="1"/>
        <v>-336505.8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3"/>
    </row>
    <row r="22" spans="2:168" s="1" customFormat="1" x14ac:dyDescent="0.2">
      <c r="B22" s="11"/>
      <c r="C22" s="20"/>
      <c r="D22" s="21" t="s">
        <v>25</v>
      </c>
      <c r="E22" s="12"/>
      <c r="F22" s="12"/>
      <c r="G22" s="12">
        <f t="shared" si="0"/>
        <v>0</v>
      </c>
      <c r="H22" s="14"/>
      <c r="I22" s="12">
        <v>0</v>
      </c>
      <c r="J22" s="12">
        <f t="shared" si="1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3"/>
    </row>
    <row r="23" spans="2:168" s="1" customFormat="1" x14ac:dyDescent="0.2">
      <c r="B23" s="11"/>
      <c r="C23" s="20"/>
      <c r="D23" s="21" t="s">
        <v>26</v>
      </c>
      <c r="E23" s="12">
        <v>2091975.9</v>
      </c>
      <c r="F23" s="12"/>
      <c r="G23" s="12">
        <f t="shared" si="0"/>
        <v>2091975.9</v>
      </c>
      <c r="H23" s="14">
        <v>944071.7</v>
      </c>
      <c r="I23" s="12">
        <v>944071.7</v>
      </c>
      <c r="J23" s="12">
        <f t="shared" si="1"/>
        <v>-1147904.2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3"/>
    </row>
    <row r="24" spans="2:168" s="1" customFormat="1" x14ac:dyDescent="0.2">
      <c r="B24" s="11"/>
      <c r="C24" s="20"/>
      <c r="D24" s="21" t="s">
        <v>27</v>
      </c>
      <c r="E24" s="12"/>
      <c r="F24" s="12"/>
      <c r="G24" s="12">
        <f t="shared" si="0"/>
        <v>0</v>
      </c>
      <c r="H24" s="14"/>
      <c r="I24" s="12">
        <v>0</v>
      </c>
      <c r="J24" s="12">
        <f t="shared" si="1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3"/>
    </row>
    <row r="25" spans="2:168" s="1" customFormat="1" x14ac:dyDescent="0.2">
      <c r="B25" s="11"/>
      <c r="C25" s="20"/>
      <c r="D25" s="21" t="s">
        <v>28</v>
      </c>
      <c r="E25" s="12"/>
      <c r="F25" s="12"/>
      <c r="G25" s="12">
        <f t="shared" si="0"/>
        <v>0</v>
      </c>
      <c r="H25" s="14"/>
      <c r="I25" s="12">
        <v>0</v>
      </c>
      <c r="J25" s="12">
        <f t="shared" si="1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3"/>
    </row>
    <row r="26" spans="2:168" s="1" customFormat="1" x14ac:dyDescent="0.2">
      <c r="B26" s="11"/>
      <c r="C26" s="20"/>
      <c r="D26" s="21" t="s">
        <v>29</v>
      </c>
      <c r="E26" s="12"/>
      <c r="F26" s="12"/>
      <c r="G26" s="12">
        <f t="shared" si="0"/>
        <v>0</v>
      </c>
      <c r="H26" s="14"/>
      <c r="I26" s="12">
        <v>0</v>
      </c>
      <c r="J26" s="12">
        <f t="shared" si="1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3"/>
    </row>
    <row r="27" spans="2:168" s="1" customFormat="1" x14ac:dyDescent="0.2">
      <c r="B27" s="11"/>
      <c r="C27" s="20"/>
      <c r="D27" s="21" t="s">
        <v>30</v>
      </c>
      <c r="E27" s="14">
        <v>13998676.699999999</v>
      </c>
      <c r="F27" s="12"/>
      <c r="G27" s="12">
        <f t="shared" si="0"/>
        <v>13998676.699999999</v>
      </c>
      <c r="H27" s="14">
        <v>6435525.7999999998</v>
      </c>
      <c r="I27" s="12">
        <v>6435525.7999999998</v>
      </c>
      <c r="J27" s="12">
        <f t="shared" si="1"/>
        <v>-7563150.8999999994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3"/>
    </row>
    <row r="28" spans="2:168" s="1" customFormat="1" x14ac:dyDescent="0.2">
      <c r="B28" s="11"/>
      <c r="C28" s="20"/>
      <c r="D28" s="21" t="s">
        <v>31</v>
      </c>
      <c r="E28" s="12">
        <v>0</v>
      </c>
      <c r="F28" s="12"/>
      <c r="G28" s="12">
        <f t="shared" si="0"/>
        <v>0</v>
      </c>
      <c r="H28" s="14">
        <v>169582.9</v>
      </c>
      <c r="I28" s="12">
        <v>169582.9</v>
      </c>
      <c r="J28" s="12">
        <f t="shared" si="1"/>
        <v>169582.9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3"/>
    </row>
    <row r="29" spans="2:168" s="1" customFormat="1" x14ac:dyDescent="0.2">
      <c r="B29" s="11"/>
      <c r="C29" s="46" t="s">
        <v>32</v>
      </c>
      <c r="D29" s="47"/>
      <c r="E29" s="19">
        <v>7075764.5999999996</v>
      </c>
      <c r="F29" s="12"/>
      <c r="G29" s="18">
        <f t="shared" si="0"/>
        <v>7075764.5999999996</v>
      </c>
      <c r="H29" s="19">
        <v>2996414.9</v>
      </c>
      <c r="I29" s="18">
        <v>2996414.9</v>
      </c>
      <c r="J29" s="18">
        <f t="shared" si="1"/>
        <v>-4079349.6999999997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2"/>
    </row>
    <row r="30" spans="2:168" s="1" customFormat="1" x14ac:dyDescent="0.2">
      <c r="B30" s="11"/>
      <c r="C30" s="20"/>
      <c r="D30" s="21" t="s">
        <v>33</v>
      </c>
      <c r="E30" s="12"/>
      <c r="F30" s="12"/>
      <c r="G30" s="12">
        <f t="shared" si="0"/>
        <v>0</v>
      </c>
      <c r="H30" s="14">
        <v>481.7</v>
      </c>
      <c r="I30" s="12">
        <v>481.7</v>
      </c>
      <c r="J30" s="12">
        <f t="shared" si="1"/>
        <v>481.7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16"/>
    </row>
    <row r="31" spans="2:168" s="1" customFormat="1" x14ac:dyDescent="0.2">
      <c r="B31" s="11"/>
      <c r="C31" s="20"/>
      <c r="D31" s="21" t="s">
        <v>34</v>
      </c>
      <c r="E31" s="12">
        <v>320729.3</v>
      </c>
      <c r="F31" s="12"/>
      <c r="G31" s="12">
        <f t="shared" si="0"/>
        <v>320729.3</v>
      </c>
      <c r="H31" s="14">
        <v>160364.70000000001</v>
      </c>
      <c r="I31" s="12">
        <v>160364.70000000001</v>
      </c>
      <c r="J31" s="12">
        <f t="shared" si="1"/>
        <v>-160364.59999999998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3"/>
    </row>
    <row r="32" spans="2:168" s="1" customFormat="1" x14ac:dyDescent="0.2">
      <c r="B32" s="11"/>
      <c r="C32" s="20"/>
      <c r="D32" s="21" t="s">
        <v>35</v>
      </c>
      <c r="E32" s="12">
        <v>1392112.8</v>
      </c>
      <c r="F32" s="12"/>
      <c r="G32" s="12">
        <f t="shared" si="0"/>
        <v>1392112.8</v>
      </c>
      <c r="H32" s="14">
        <v>721898.6</v>
      </c>
      <c r="I32" s="12">
        <v>721898.6</v>
      </c>
      <c r="J32" s="12">
        <f t="shared" si="1"/>
        <v>-670214.20000000007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3"/>
    </row>
    <row r="33" spans="2:169" x14ac:dyDescent="0.2">
      <c r="B33" s="11"/>
      <c r="C33" s="20"/>
      <c r="D33" s="21" t="s">
        <v>36</v>
      </c>
      <c r="E33" s="12"/>
      <c r="F33" s="12"/>
      <c r="G33" s="12">
        <f t="shared" si="0"/>
        <v>0</v>
      </c>
      <c r="H33" s="14">
        <v>48597.1</v>
      </c>
      <c r="I33" s="12">
        <v>48597.1</v>
      </c>
      <c r="J33" s="12">
        <f t="shared" si="1"/>
        <v>48597.1</v>
      </c>
    </row>
    <row r="34" spans="2:169" x14ac:dyDescent="0.2">
      <c r="B34" s="11"/>
      <c r="C34" s="20"/>
      <c r="D34" s="21" t="s">
        <v>37</v>
      </c>
      <c r="E34" s="14">
        <v>5362922.5</v>
      </c>
      <c r="F34" s="12"/>
      <c r="G34" s="12">
        <f t="shared" si="0"/>
        <v>5362922.5</v>
      </c>
      <c r="H34" s="14">
        <v>2065072.8</v>
      </c>
      <c r="I34" s="12">
        <v>2065072.8</v>
      </c>
      <c r="J34" s="12">
        <f t="shared" si="1"/>
        <v>-3297849.7</v>
      </c>
      <c r="K34" s="24"/>
      <c r="FL34" s="22"/>
    </row>
    <row r="35" spans="2:169" x14ac:dyDescent="0.2">
      <c r="B35" s="11"/>
      <c r="C35" s="46" t="s">
        <v>38</v>
      </c>
      <c r="D35" s="47"/>
      <c r="E35" s="12">
        <v>0</v>
      </c>
      <c r="F35" s="12"/>
      <c r="G35" s="12">
        <f t="shared" si="0"/>
        <v>0</v>
      </c>
      <c r="H35" s="14"/>
      <c r="I35" s="12"/>
      <c r="J35" s="12">
        <f t="shared" si="1"/>
        <v>0</v>
      </c>
    </row>
    <row r="36" spans="2:169" x14ac:dyDescent="0.2">
      <c r="B36" s="11"/>
      <c r="C36" s="46" t="s">
        <v>39</v>
      </c>
      <c r="D36" s="47"/>
      <c r="E36" s="18">
        <f>E37</f>
        <v>0</v>
      </c>
      <c r="F36" s="12"/>
      <c r="G36" s="12">
        <f>G37</f>
        <v>0</v>
      </c>
      <c r="H36" s="19">
        <v>0</v>
      </c>
      <c r="I36" s="18">
        <f>H36</f>
        <v>0</v>
      </c>
      <c r="J36" s="18">
        <f>J37</f>
        <v>0</v>
      </c>
      <c r="FL36" s="22"/>
    </row>
    <row r="37" spans="2:169" x14ac:dyDescent="0.2">
      <c r="B37" s="11"/>
      <c r="C37" s="20"/>
      <c r="D37" s="21" t="s">
        <v>40</v>
      </c>
      <c r="E37" s="12">
        <v>0</v>
      </c>
      <c r="F37" s="12"/>
      <c r="G37" s="12">
        <f t="shared" si="0"/>
        <v>0</v>
      </c>
      <c r="H37" s="14"/>
      <c r="I37" s="12">
        <f>H37</f>
        <v>0</v>
      </c>
      <c r="J37" s="12">
        <f t="shared" si="1"/>
        <v>0</v>
      </c>
      <c r="FL37" s="22"/>
    </row>
    <row r="38" spans="2:169" x14ac:dyDescent="0.2">
      <c r="B38" s="11"/>
      <c r="C38" s="46" t="s">
        <v>41</v>
      </c>
      <c r="D38" s="47"/>
      <c r="E38" s="19">
        <v>6442504.4000000004</v>
      </c>
      <c r="F38" s="12"/>
      <c r="G38" s="18">
        <f t="shared" si="0"/>
        <v>6442504.4000000004</v>
      </c>
      <c r="H38" s="19">
        <f>H39+H40</f>
        <v>0</v>
      </c>
      <c r="I38" s="12">
        <f>H38</f>
        <v>0</v>
      </c>
      <c r="J38" s="18">
        <f t="shared" si="1"/>
        <v>-6442504.4000000004</v>
      </c>
      <c r="FL38" s="23"/>
    </row>
    <row r="39" spans="2:169" x14ac:dyDescent="0.2">
      <c r="B39" s="11"/>
      <c r="C39" s="20"/>
      <c r="D39" s="21" t="s">
        <v>42</v>
      </c>
      <c r="E39" s="12">
        <v>0</v>
      </c>
      <c r="F39" s="12"/>
      <c r="G39" s="12">
        <f t="shared" si="0"/>
        <v>0</v>
      </c>
      <c r="H39" s="14"/>
      <c r="I39" s="12"/>
      <c r="J39" s="12">
        <f t="shared" si="1"/>
        <v>0</v>
      </c>
    </row>
    <row r="40" spans="2:169" x14ac:dyDescent="0.2">
      <c r="B40" s="11"/>
      <c r="C40" s="20"/>
      <c r="D40" s="21" t="s">
        <v>43</v>
      </c>
      <c r="E40" s="14">
        <v>6442504.4000000004</v>
      </c>
      <c r="F40" s="12"/>
      <c r="G40" s="12">
        <f t="shared" si="0"/>
        <v>6442504.4000000004</v>
      </c>
      <c r="H40" s="14">
        <v>0</v>
      </c>
      <c r="I40" s="12">
        <f>H40</f>
        <v>0</v>
      </c>
      <c r="J40" s="12">
        <f t="shared" si="1"/>
        <v>-6442504.4000000004</v>
      </c>
    </row>
    <row r="41" spans="2:169" x14ac:dyDescent="0.2">
      <c r="B41" s="25"/>
      <c r="C41" s="26"/>
      <c r="D41" s="27"/>
      <c r="E41" s="24"/>
      <c r="F41" s="12"/>
      <c r="G41" s="12"/>
      <c r="H41" s="14"/>
      <c r="I41" s="12"/>
      <c r="J41" s="12"/>
    </row>
    <row r="42" spans="2:169" s="28" customFormat="1" ht="19.5" customHeight="1" x14ac:dyDescent="0.25">
      <c r="B42" s="48" t="s">
        <v>44</v>
      </c>
      <c r="C42" s="37"/>
      <c r="D42" s="38"/>
      <c r="E42" s="19">
        <v>177533641.90000001</v>
      </c>
      <c r="F42" s="18"/>
      <c r="G42" s="18">
        <f>G10+G11+G12+G13+G14+G15+G16+G17+G29+G35+G36+G38</f>
        <v>177533641.90000001</v>
      </c>
      <c r="H42" s="19">
        <v>99363825.700000003</v>
      </c>
      <c r="I42" s="18">
        <v>99363825.700000003</v>
      </c>
      <c r="J42" s="18">
        <f>I42-G42</f>
        <v>-78169816.200000003</v>
      </c>
      <c r="K42" s="22"/>
      <c r="FL42" s="16"/>
      <c r="FM42" s="3"/>
    </row>
    <row r="43" spans="2:169" x14ac:dyDescent="0.2">
      <c r="B43" s="45" t="s">
        <v>45</v>
      </c>
      <c r="C43" s="37"/>
      <c r="D43" s="38"/>
      <c r="E43" s="12"/>
      <c r="F43" s="12"/>
      <c r="G43" s="12"/>
      <c r="H43" s="14"/>
      <c r="I43" s="12"/>
      <c r="J43" s="12"/>
    </row>
    <row r="44" spans="2:169" ht="8.1" customHeight="1" x14ac:dyDescent="0.2">
      <c r="B44" s="25"/>
      <c r="C44" s="26"/>
      <c r="D44" s="27"/>
      <c r="E44" s="12"/>
      <c r="F44" s="12"/>
      <c r="G44" s="12"/>
      <c r="H44" s="14"/>
      <c r="I44" s="12"/>
      <c r="J44" s="12"/>
    </row>
    <row r="45" spans="2:169" x14ac:dyDescent="0.2">
      <c r="B45" s="45" t="s">
        <v>46</v>
      </c>
      <c r="C45" s="37"/>
      <c r="D45" s="38"/>
      <c r="E45" s="12"/>
      <c r="F45" s="12"/>
      <c r="G45" s="12"/>
      <c r="H45" s="14"/>
      <c r="I45" s="12"/>
      <c r="J45" s="12"/>
    </row>
    <row r="46" spans="2:169" x14ac:dyDescent="0.2">
      <c r="B46" s="11"/>
      <c r="C46" s="46" t="s">
        <v>47</v>
      </c>
      <c r="D46" s="47"/>
      <c r="E46" s="19">
        <v>86500369.900000006</v>
      </c>
      <c r="F46" s="12"/>
      <c r="G46" s="19">
        <f>G47+G48+G49+G50+G51+G52+G53+G54</f>
        <v>86500369.900000006</v>
      </c>
      <c r="H46" s="19">
        <v>41719297.700000003</v>
      </c>
      <c r="I46" s="18">
        <v>41719297.700000003</v>
      </c>
      <c r="J46" s="18">
        <f t="shared" si="1"/>
        <v>-44781072.200000003</v>
      </c>
    </row>
    <row r="47" spans="2:169" x14ac:dyDescent="0.2">
      <c r="B47" s="11"/>
      <c r="C47" s="20"/>
      <c r="D47" s="21" t="s">
        <v>48</v>
      </c>
      <c r="E47" s="12">
        <v>42754991.899999999</v>
      </c>
      <c r="F47" s="12"/>
      <c r="G47" s="12">
        <v>42754991.899999999</v>
      </c>
      <c r="H47" s="14">
        <v>18973560.899999999</v>
      </c>
      <c r="I47" s="12">
        <v>18973560.899999999</v>
      </c>
      <c r="J47" s="12">
        <f t="shared" si="1"/>
        <v>-23781431</v>
      </c>
    </row>
    <row r="48" spans="2:169" x14ac:dyDescent="0.2">
      <c r="B48" s="11"/>
      <c r="C48" s="20"/>
      <c r="D48" s="21" t="s">
        <v>49</v>
      </c>
      <c r="E48" s="12">
        <v>12261860.699999999</v>
      </c>
      <c r="F48" s="12"/>
      <c r="G48" s="12">
        <v>12261860.699999999</v>
      </c>
      <c r="H48" s="14">
        <v>5691012.3899999997</v>
      </c>
      <c r="I48" s="12">
        <v>5691012.4000000004</v>
      </c>
      <c r="J48" s="12">
        <f t="shared" si="1"/>
        <v>-6570848.2999999989</v>
      </c>
    </row>
    <row r="49" spans="2:168" s="1" customFormat="1" x14ac:dyDescent="0.2">
      <c r="B49" s="11"/>
      <c r="C49" s="20"/>
      <c r="D49" s="21" t="s">
        <v>50</v>
      </c>
      <c r="E49" s="12">
        <v>6576226.7000000002</v>
      </c>
      <c r="F49" s="12"/>
      <c r="G49" s="12">
        <v>6576226.7000000002</v>
      </c>
      <c r="H49" s="14">
        <v>4614904.01</v>
      </c>
      <c r="I49" s="12">
        <v>4614904</v>
      </c>
      <c r="J49" s="12">
        <f t="shared" si="1"/>
        <v>-1961322.7000000002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3"/>
    </row>
    <row r="50" spans="2:168" s="1" customFormat="1" ht="18" x14ac:dyDescent="0.2">
      <c r="B50" s="11"/>
      <c r="C50" s="20"/>
      <c r="D50" s="21" t="s">
        <v>51</v>
      </c>
      <c r="E50" s="12">
        <v>12689899.9</v>
      </c>
      <c r="F50" s="12"/>
      <c r="G50" s="12">
        <v>12689899.9</v>
      </c>
      <c r="H50" s="14">
        <v>6343909.8200000003</v>
      </c>
      <c r="I50" s="12">
        <v>6343909.7999999998</v>
      </c>
      <c r="J50" s="12">
        <f t="shared" si="1"/>
        <v>-6345990.1000000006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3"/>
    </row>
    <row r="51" spans="2:168" s="1" customFormat="1" x14ac:dyDescent="0.2">
      <c r="B51" s="11"/>
      <c r="C51" s="20"/>
      <c r="D51" s="21" t="s">
        <v>52</v>
      </c>
      <c r="E51" s="12">
        <v>2856200.9</v>
      </c>
      <c r="F51" s="12"/>
      <c r="G51" s="12">
        <v>2856200.9</v>
      </c>
      <c r="H51" s="14">
        <v>1473720.51</v>
      </c>
      <c r="I51" s="12">
        <v>1473720.5</v>
      </c>
      <c r="J51" s="12">
        <f t="shared" si="1"/>
        <v>-1382480.4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3"/>
    </row>
    <row r="52" spans="2:168" s="1" customFormat="1" x14ac:dyDescent="0.2">
      <c r="B52" s="11"/>
      <c r="C52" s="20"/>
      <c r="D52" s="21" t="s">
        <v>53</v>
      </c>
      <c r="E52" s="12">
        <v>970234.1</v>
      </c>
      <c r="F52" s="12"/>
      <c r="G52" s="12">
        <v>970234.1</v>
      </c>
      <c r="H52" s="14">
        <v>415566.13</v>
      </c>
      <c r="I52" s="12">
        <v>415566.1</v>
      </c>
      <c r="J52" s="12">
        <f t="shared" si="1"/>
        <v>-554668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3"/>
    </row>
    <row r="53" spans="2:168" s="1" customFormat="1" ht="18" x14ac:dyDescent="0.2">
      <c r="B53" s="11"/>
      <c r="C53" s="20"/>
      <c r="D53" s="21" t="s">
        <v>54</v>
      </c>
      <c r="E53" s="12">
        <v>549566.4</v>
      </c>
      <c r="F53" s="12"/>
      <c r="G53" s="12">
        <v>549566.4</v>
      </c>
      <c r="H53" s="14">
        <v>329739.81</v>
      </c>
      <c r="I53" s="12">
        <v>329739.8</v>
      </c>
      <c r="J53" s="12">
        <f t="shared" si="1"/>
        <v>-219826.60000000003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3"/>
    </row>
    <row r="54" spans="2:168" s="1" customFormat="1" x14ac:dyDescent="0.2">
      <c r="B54" s="11"/>
      <c r="C54" s="20"/>
      <c r="D54" s="21" t="s">
        <v>55</v>
      </c>
      <c r="E54" s="12">
        <v>7841389.2999999998</v>
      </c>
      <c r="F54" s="12"/>
      <c r="G54" s="12">
        <v>7841389.2999999998</v>
      </c>
      <c r="H54" s="14">
        <v>3876884.16</v>
      </c>
      <c r="I54" s="12">
        <v>3876884.2</v>
      </c>
      <c r="J54" s="12">
        <f t="shared" si="1"/>
        <v>-3964505.0999999996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3"/>
    </row>
    <row r="55" spans="2:168" s="1" customFormat="1" x14ac:dyDescent="0.2">
      <c r="B55" s="11"/>
      <c r="C55" s="46" t="s">
        <v>56</v>
      </c>
      <c r="D55" s="47"/>
      <c r="E55" s="19">
        <v>14553646.1</v>
      </c>
      <c r="F55" s="12"/>
      <c r="G55" s="18">
        <f t="shared" ref="G48:G59" si="2">E55+F55</f>
        <v>14553646.1</v>
      </c>
      <c r="H55" s="19">
        <v>6711719.5999999996</v>
      </c>
      <c r="I55" s="18">
        <v>6711719.5999999996</v>
      </c>
      <c r="J55" s="18">
        <f t="shared" si="1"/>
        <v>-7841926.5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3"/>
    </row>
    <row r="56" spans="2:168" s="1" customFormat="1" x14ac:dyDescent="0.2">
      <c r="B56" s="11"/>
      <c r="C56" s="20"/>
      <c r="D56" s="21" t="s">
        <v>57</v>
      </c>
      <c r="E56" s="12">
        <v>9616554.6999999993</v>
      </c>
      <c r="F56" s="12"/>
      <c r="G56" s="12">
        <f t="shared" si="2"/>
        <v>9616554.6999999993</v>
      </c>
      <c r="H56" s="14">
        <v>4479641.7300000004</v>
      </c>
      <c r="I56" s="12">
        <v>4479641.7</v>
      </c>
      <c r="J56" s="12">
        <f t="shared" si="1"/>
        <v>-5136912.9999999991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36"/>
    </row>
    <row r="57" spans="2:168" s="1" customFormat="1" x14ac:dyDescent="0.2">
      <c r="B57" s="11"/>
      <c r="C57" s="20"/>
      <c r="D57" s="21" t="s">
        <v>58</v>
      </c>
      <c r="E57" s="12"/>
      <c r="F57" s="12"/>
      <c r="G57" s="12">
        <f t="shared" si="2"/>
        <v>0</v>
      </c>
      <c r="H57" s="14"/>
      <c r="I57" s="12"/>
      <c r="J57" s="12">
        <f t="shared" si="1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36"/>
    </row>
    <row r="58" spans="2:168" s="1" customFormat="1" x14ac:dyDescent="0.2">
      <c r="B58" s="11"/>
      <c r="C58" s="20"/>
      <c r="D58" s="21" t="s">
        <v>59</v>
      </c>
      <c r="E58" s="12"/>
      <c r="F58" s="12"/>
      <c r="G58" s="12">
        <f t="shared" si="2"/>
        <v>0</v>
      </c>
      <c r="H58" s="14"/>
      <c r="I58" s="12"/>
      <c r="J58" s="12">
        <f t="shared" si="1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3"/>
    </row>
    <row r="59" spans="2:168" s="1" customFormat="1" x14ac:dyDescent="0.2">
      <c r="B59" s="11"/>
      <c r="C59" s="20"/>
      <c r="D59" s="21" t="s">
        <v>60</v>
      </c>
      <c r="E59" s="12">
        <v>4937091.4000000004</v>
      </c>
      <c r="F59" s="12"/>
      <c r="G59" s="12">
        <f t="shared" si="2"/>
        <v>4937091.4000000004</v>
      </c>
      <c r="H59" s="14">
        <v>2232077.9</v>
      </c>
      <c r="I59" s="12">
        <v>2232077.9</v>
      </c>
      <c r="J59" s="12">
        <f t="shared" si="1"/>
        <v>-2705013.5000000005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2"/>
    </row>
    <row r="60" spans="2:168" s="1" customFormat="1" x14ac:dyDescent="0.2">
      <c r="B60" s="11"/>
      <c r="C60" s="46" t="s">
        <v>61</v>
      </c>
      <c r="D60" s="47"/>
      <c r="E60" s="12">
        <f>E61+E62</f>
        <v>0</v>
      </c>
      <c r="F60" s="12"/>
      <c r="G60" s="12">
        <f>G61+G62</f>
        <v>0</v>
      </c>
      <c r="H60" s="14"/>
      <c r="I60" s="12"/>
      <c r="J60" s="12">
        <f t="shared" si="1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2"/>
    </row>
    <row r="61" spans="2:168" s="1" customFormat="1" x14ac:dyDescent="0.2">
      <c r="B61" s="11"/>
      <c r="C61" s="20"/>
      <c r="D61" s="21" t="s">
        <v>62</v>
      </c>
      <c r="E61" s="12"/>
      <c r="F61" s="12"/>
      <c r="G61" s="12"/>
      <c r="H61" s="14"/>
      <c r="I61" s="12"/>
      <c r="J61" s="12">
        <f t="shared" si="1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2"/>
    </row>
    <row r="62" spans="2:168" s="1" customFormat="1" x14ac:dyDescent="0.2">
      <c r="B62" s="11"/>
      <c r="C62" s="20"/>
      <c r="D62" s="21" t="s">
        <v>63</v>
      </c>
      <c r="E62" s="12"/>
      <c r="F62" s="12"/>
      <c r="G62" s="12"/>
      <c r="H62" s="14"/>
      <c r="I62" s="12"/>
      <c r="J62" s="12">
        <f t="shared" si="1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2"/>
    </row>
    <row r="63" spans="2:168" s="1" customFormat="1" x14ac:dyDescent="0.2">
      <c r="B63" s="11"/>
      <c r="C63" s="46" t="s">
        <v>64</v>
      </c>
      <c r="D63" s="47"/>
      <c r="E63" s="12"/>
      <c r="F63" s="12"/>
      <c r="G63" s="12"/>
      <c r="H63" s="14"/>
      <c r="I63" s="12"/>
      <c r="J63" s="12">
        <f t="shared" si="1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2"/>
    </row>
    <row r="64" spans="2:168" s="1" customFormat="1" x14ac:dyDescent="0.2">
      <c r="B64" s="11"/>
      <c r="C64" s="46" t="s">
        <v>65</v>
      </c>
      <c r="D64" s="47"/>
      <c r="E64" s="12"/>
      <c r="F64" s="12"/>
      <c r="G64" s="12"/>
      <c r="H64" s="14"/>
      <c r="I64" s="12"/>
      <c r="J64" s="12">
        <f t="shared" si="1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2"/>
    </row>
    <row r="65" spans="2:169" ht="8.1" customHeight="1" x14ac:dyDescent="0.2">
      <c r="B65" s="25"/>
      <c r="C65" s="43"/>
      <c r="D65" s="44"/>
      <c r="E65" s="12"/>
      <c r="F65" s="12"/>
      <c r="G65" s="12"/>
      <c r="H65" s="14"/>
      <c r="I65" s="12"/>
      <c r="J65" s="12"/>
      <c r="FL65" s="22"/>
    </row>
    <row r="66" spans="2:169" s="28" customFormat="1" ht="15" x14ac:dyDescent="0.25">
      <c r="B66" s="45" t="s">
        <v>66</v>
      </c>
      <c r="C66" s="37"/>
      <c r="D66" s="38"/>
      <c r="E66" s="19">
        <f>E46+E55+E60+E63+E64</f>
        <v>101054016</v>
      </c>
      <c r="F66" s="18"/>
      <c r="G66" s="18">
        <f>G46+G55+G60+G63+G64</f>
        <v>101054016</v>
      </c>
      <c r="H66" s="19">
        <v>48431017.399999999</v>
      </c>
      <c r="I66" s="18">
        <v>48431017.399999999</v>
      </c>
      <c r="J66" s="18">
        <f>I66-E66</f>
        <v>-52622998.600000001</v>
      </c>
      <c r="K66" s="3"/>
      <c r="FL66" s="22"/>
      <c r="FM66" s="3"/>
    </row>
    <row r="67" spans="2:169" ht="8.1" customHeight="1" x14ac:dyDescent="0.2">
      <c r="B67" s="25"/>
      <c r="C67" s="43"/>
      <c r="D67" s="44"/>
      <c r="E67" s="12"/>
      <c r="F67" s="12"/>
      <c r="G67" s="12"/>
      <c r="H67" s="14"/>
      <c r="I67" s="12"/>
      <c r="J67" s="12">
        <f t="shared" si="1"/>
        <v>0</v>
      </c>
    </row>
    <row r="68" spans="2:169" s="28" customFormat="1" ht="15" x14ac:dyDescent="0.25">
      <c r="B68" s="45" t="s">
        <v>67</v>
      </c>
      <c r="C68" s="37"/>
      <c r="D68" s="38"/>
      <c r="E68" s="19">
        <f>E69</f>
        <v>6022275.5</v>
      </c>
      <c r="F68" s="18"/>
      <c r="G68" s="18">
        <f>G69</f>
        <v>6022275.5</v>
      </c>
      <c r="H68" s="19">
        <v>1519088.5</v>
      </c>
      <c r="I68" s="18">
        <v>1519088.5</v>
      </c>
      <c r="J68" s="18">
        <f t="shared" si="1"/>
        <v>-4503187</v>
      </c>
      <c r="K68" s="3"/>
      <c r="FL68" s="3"/>
      <c r="FM68" s="3"/>
    </row>
    <row r="69" spans="2:169" x14ac:dyDescent="0.2">
      <c r="B69" s="11"/>
      <c r="C69" s="46" t="s">
        <v>68</v>
      </c>
      <c r="D69" s="47"/>
      <c r="E69" s="12">
        <v>6022275.5</v>
      </c>
      <c r="F69" s="12"/>
      <c r="G69" s="12">
        <f>+E69+F69</f>
        <v>6022275.5</v>
      </c>
      <c r="H69" s="14">
        <v>1519088.5</v>
      </c>
      <c r="I69" s="12">
        <v>1519088.5</v>
      </c>
      <c r="J69" s="12">
        <f t="shared" si="1"/>
        <v>-4503187</v>
      </c>
      <c r="FL69" s="22"/>
      <c r="FM69" s="24"/>
    </row>
    <row r="70" spans="2:169" ht="1.5" customHeight="1" x14ac:dyDescent="0.2">
      <c r="B70" s="25"/>
      <c r="C70" s="43"/>
      <c r="D70" s="44"/>
      <c r="E70" s="12"/>
      <c r="F70" s="12"/>
      <c r="G70" s="12"/>
      <c r="H70" s="14">
        <v>149313931.59999999</v>
      </c>
      <c r="I70" s="12">
        <v>149313931.59999999</v>
      </c>
      <c r="J70" s="12">
        <f t="shared" si="1"/>
        <v>149313931.59999999</v>
      </c>
    </row>
    <row r="71" spans="2:169" s="28" customFormat="1" ht="15" x14ac:dyDescent="0.25">
      <c r="B71" s="45" t="s">
        <v>69</v>
      </c>
      <c r="C71" s="37"/>
      <c r="D71" s="38"/>
      <c r="E71" s="29">
        <f>+E42+E66+E68</f>
        <v>284609933.39999998</v>
      </c>
      <c r="F71" s="18"/>
      <c r="G71" s="18">
        <f>G42+G66+G68</f>
        <v>284609933.39999998</v>
      </c>
      <c r="H71" s="19">
        <f>H42+H66+H68</f>
        <v>149313931.59999999</v>
      </c>
      <c r="I71" s="18">
        <f>I42+I66+I68</f>
        <v>149313931.59999999</v>
      </c>
      <c r="J71" s="18">
        <f>I71-E71</f>
        <v>-135296001.79999998</v>
      </c>
      <c r="K71" s="16"/>
      <c r="FL71" s="24"/>
      <c r="FM71" s="3"/>
    </row>
    <row r="72" spans="2:169" ht="10.5" customHeight="1" x14ac:dyDescent="0.2">
      <c r="B72" s="25"/>
      <c r="C72" s="43"/>
      <c r="D72" s="44"/>
      <c r="E72" s="12"/>
      <c r="F72" s="12"/>
      <c r="G72" s="12"/>
      <c r="H72" s="14"/>
      <c r="I72" s="12"/>
      <c r="J72" s="12"/>
      <c r="FL72" s="24"/>
    </row>
    <row r="73" spans="2:169" x14ac:dyDescent="0.2">
      <c r="B73" s="11"/>
      <c r="C73" s="37" t="s">
        <v>70</v>
      </c>
      <c r="D73" s="38"/>
      <c r="E73" s="12"/>
      <c r="F73" s="12"/>
      <c r="G73" s="12"/>
      <c r="H73" s="14"/>
      <c r="I73" s="12"/>
      <c r="J73" s="12"/>
      <c r="FL73" s="24"/>
      <c r="FM73" s="24"/>
    </row>
    <row r="74" spans="2:169" ht="18.75" customHeight="1" x14ac:dyDescent="0.2">
      <c r="B74" s="11"/>
      <c r="C74" s="39" t="s">
        <v>71</v>
      </c>
      <c r="D74" s="40"/>
      <c r="E74" s="12">
        <v>6022275.5</v>
      </c>
      <c r="F74" s="12"/>
      <c r="G74" s="12">
        <f>+E74+F74</f>
        <v>6022275.5</v>
      </c>
      <c r="H74" s="14">
        <v>1519088.5</v>
      </c>
      <c r="I74" s="12">
        <v>1519088.5</v>
      </c>
      <c r="J74" s="18">
        <f>I74-E74</f>
        <v>-4503187</v>
      </c>
      <c r="FL74" s="22"/>
    </row>
    <row r="75" spans="2:169" ht="18.75" customHeight="1" x14ac:dyDescent="0.2">
      <c r="B75" s="11"/>
      <c r="C75" s="39" t="s">
        <v>72</v>
      </c>
      <c r="D75" s="40"/>
      <c r="E75" s="12"/>
      <c r="F75" s="12"/>
      <c r="G75" s="12"/>
      <c r="H75" s="14"/>
      <c r="I75" s="12"/>
      <c r="J75" s="12"/>
      <c r="FL75" s="24"/>
    </row>
    <row r="76" spans="2:169" x14ac:dyDescent="0.2">
      <c r="B76" s="30"/>
      <c r="C76" s="41" t="s">
        <v>73</v>
      </c>
      <c r="D76" s="42"/>
      <c r="E76" s="31">
        <f>E74+E75</f>
        <v>6022275.5</v>
      </c>
      <c r="F76" s="32"/>
      <c r="G76" s="33">
        <f>G74+G75</f>
        <v>6022275.5</v>
      </c>
      <c r="H76" s="31">
        <f>H74+H75</f>
        <v>1519088.5</v>
      </c>
      <c r="I76" s="33">
        <f>I74+I75</f>
        <v>1519088.5</v>
      </c>
      <c r="J76" s="33">
        <f>I76-E76</f>
        <v>-4503187</v>
      </c>
      <c r="FL76" s="24"/>
    </row>
    <row r="77" spans="2:169" ht="8.1" customHeight="1" x14ac:dyDescent="0.2"/>
    <row r="78" spans="2:169" hidden="1" x14ac:dyDescent="0.2"/>
    <row r="79" spans="2:169" hidden="1" x14ac:dyDescent="0.2">
      <c r="C79" s="2"/>
      <c r="D79" s="2"/>
    </row>
    <row r="80" spans="2:169" x14ac:dyDescent="0.2">
      <c r="E80" s="35"/>
      <c r="FL80" s="22"/>
    </row>
    <row r="81" x14ac:dyDescent="0.2"/>
    <row r="82" x14ac:dyDescent="0.2"/>
  </sheetData>
  <mergeCells count="42">
    <mergeCell ref="B6:D7"/>
    <mergeCell ref="E6:I6"/>
    <mergeCell ref="J6:J7"/>
    <mergeCell ref="B1:J1"/>
    <mergeCell ref="B2:J2"/>
    <mergeCell ref="B3:J3"/>
    <mergeCell ref="B4:J4"/>
    <mergeCell ref="B5:J5"/>
    <mergeCell ref="C35:D35"/>
    <mergeCell ref="B8:D8"/>
    <mergeCell ref="B9:D9"/>
    <mergeCell ref="C10:D10"/>
    <mergeCell ref="C11:D11"/>
    <mergeCell ref="C12:D12"/>
    <mergeCell ref="C13:D13"/>
    <mergeCell ref="C14:D14"/>
    <mergeCell ref="C15:D15"/>
    <mergeCell ref="C16:D16"/>
    <mergeCell ref="C17:D17"/>
    <mergeCell ref="C29:D29"/>
    <mergeCell ref="B66:D66"/>
    <mergeCell ref="C36:D36"/>
    <mergeCell ref="C38:D38"/>
    <mergeCell ref="B42:D42"/>
    <mergeCell ref="B43:D43"/>
    <mergeCell ref="B45:D45"/>
    <mergeCell ref="C46:D46"/>
    <mergeCell ref="C55:D55"/>
    <mergeCell ref="C60:D60"/>
    <mergeCell ref="C63:D63"/>
    <mergeCell ref="C64:D64"/>
    <mergeCell ref="C65:D65"/>
    <mergeCell ref="C73:D73"/>
    <mergeCell ref="C74:D74"/>
    <mergeCell ref="C75:D75"/>
    <mergeCell ref="C76:D76"/>
    <mergeCell ref="C67:D67"/>
    <mergeCell ref="B68:D68"/>
    <mergeCell ref="C69:D69"/>
    <mergeCell ref="C70:D70"/>
    <mergeCell ref="B71:D71"/>
    <mergeCell ref="C72:D72"/>
  </mergeCells>
  <printOptions horizontalCentered="1"/>
  <pageMargins left="0.11811023622047245" right="0.11811023622047245" top="0.35433070866141736" bottom="0.35433070866141736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5 DISCIPLINA F</vt:lpstr>
      <vt:lpstr>'FORMATO 5 DISCIPLINA F'!Área_de_impresión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2022-08-04T18:41:46Z</cp:lastPrinted>
  <dcterms:created xsi:type="dcterms:W3CDTF">2022-05-12T18:25:29Z</dcterms:created>
  <dcterms:modified xsi:type="dcterms:W3CDTF">2022-08-04T18:42:24Z</dcterms:modified>
</cp:coreProperties>
</file>