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Carol\Downloads\"/>
    </mc:Choice>
  </mc:AlternateContent>
  <xr:revisionPtr revIDLastSave="0" documentId="8_{2E8C76CB-B95E-4811-848E-5550D64BE8E0}" xr6:coauthVersionLast="47" xr6:coauthVersionMax="47" xr10:uidLastSave="{00000000-0000-0000-0000-000000000000}"/>
  <bookViews>
    <workbookView xWindow="-120" yWindow="-120" windowWidth="29040" windowHeight="15840" tabRatio="640" xr2:uid="{00000000-000D-0000-FFFF-FFFF00000000}"/>
  </bookViews>
  <sheets>
    <sheet name="Formato 2 LDF" sheetId="2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4" i="21" l="1"/>
  <c r="H23" i="21"/>
  <c r="H22" i="21"/>
  <c r="H41" i="21" l="1"/>
  <c r="H40" i="21"/>
  <c r="H39" i="21"/>
  <c r="H37" i="21"/>
  <c r="H55" i="21" l="1"/>
  <c r="G55" i="21"/>
  <c r="F55" i="21"/>
  <c r="E55" i="21"/>
  <c r="D55" i="21"/>
  <c r="H53" i="21"/>
  <c r="H52" i="21"/>
  <c r="H51" i="21"/>
  <c r="G50" i="21"/>
  <c r="F50" i="21"/>
  <c r="E50" i="21"/>
  <c r="D50" i="21"/>
  <c r="H50" i="21" s="1"/>
  <c r="H38" i="21"/>
  <c r="H36" i="21"/>
  <c r="H35" i="21"/>
  <c r="H34" i="21"/>
  <c r="H33" i="21"/>
  <c r="H32" i="21"/>
  <c r="H31" i="21"/>
  <c r="H30" i="21"/>
  <c r="J28" i="21"/>
  <c r="J27" i="21" s="1"/>
  <c r="I28" i="21"/>
  <c r="I27" i="21" s="1"/>
  <c r="G28" i="21"/>
  <c r="G27" i="21" s="1"/>
  <c r="F28" i="21"/>
  <c r="F27" i="21" s="1"/>
  <c r="E28" i="21"/>
  <c r="E27" i="21" s="1"/>
  <c r="D28" i="21"/>
  <c r="D27" i="21" s="1"/>
  <c r="H21" i="21"/>
  <c r="H20" i="21"/>
  <c r="H19" i="21"/>
  <c r="H18" i="21"/>
  <c r="H17" i="21"/>
  <c r="H16" i="21"/>
  <c r="H15" i="21"/>
  <c r="H14" i="21"/>
  <c r="H13" i="21"/>
  <c r="J11" i="21"/>
  <c r="J10" i="21" s="1"/>
  <c r="I11" i="21"/>
  <c r="I10" i="21" s="1"/>
  <c r="G11" i="21"/>
  <c r="G10" i="21" s="1"/>
  <c r="F11" i="21"/>
  <c r="F10" i="21" s="1"/>
  <c r="E11" i="21"/>
  <c r="E10" i="21" s="1"/>
  <c r="D11" i="21"/>
  <c r="D10" i="21" s="1"/>
  <c r="H28" i="21" l="1"/>
  <c r="F9" i="21"/>
  <c r="F48" i="21" s="1"/>
  <c r="D9" i="21"/>
  <c r="D48" i="21" s="1"/>
  <c r="H27" i="21"/>
  <c r="E9" i="21"/>
  <c r="E48" i="21" s="1"/>
  <c r="H11" i="21"/>
  <c r="H10" i="21" s="1"/>
  <c r="G9" i="21"/>
  <c r="G48" i="21" s="1"/>
  <c r="I9" i="21"/>
  <c r="J9" i="21"/>
  <c r="H9" i="21" l="1"/>
  <c r="H48" i="21" s="1"/>
</calcChain>
</file>

<file path=xl/sharedStrings.xml><?xml version="1.0" encoding="utf-8"?>
<sst xmlns="http://schemas.openxmlformats.org/spreadsheetml/2006/main" count="360" uniqueCount="118">
  <si>
    <t>Informe Analítico de la Deuda Pública y Otros Pasivos - LDF</t>
  </si>
  <si>
    <t>Denominación de la Deuda Pública y Otros Pasivos (c)</t>
  </si>
  <si>
    <t>Disposiciones del Periodo (e)</t>
  </si>
  <si>
    <t>Amortizaciones del Periodo (f)</t>
  </si>
  <si>
    <t>Revaluaciones, Reclasificaciones y Otros Ajustes (g)</t>
  </si>
  <si>
    <t>Pago de Intereses del Periodo (i)</t>
  </si>
  <si>
    <t>Pago de Comisiones y demás costos asociados durante el Periodo (j)</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</si>
  <si>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</si>
  <si>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</si>
  <si>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</si>
  <si>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</si>
  <si>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</si>
  <si>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</si>
  <si>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</si>
  <si>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</si>
  <si>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</si>
  <si>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 xml:space="preserve">2. Otros Pasivos </t>
  </si>
  <si>
    <t>3. Total de la Deuda Pública y Otros Pasivos (3=1+2)</t>
  </si>
  <si>
    <t>A. Deuda Contingente 1</t>
  </si>
  <si>
    <t>B. Deuda Contingente 2</t>
  </si>
  <si>
    <t>C. Deuda Contingente XX</t>
  </si>
  <si>
    <t>5. Valor de Instrumentos Bono Cupón Cero 2 (Informativo)</t>
  </si>
  <si>
    <t>Obligaciones a Corto Plazo (k)</t>
  </si>
  <si>
    <t>Comisiones y Costos Relacionados (o)</t>
  </si>
  <si>
    <t>6. Obligaciones a Corto Plazo (Informativo)</t>
  </si>
  <si>
    <t>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</si>
  <si>
    <t>Se refiere al valor del Bono Cupón Cero que respalda el pago de los créditos asociados al mismo (Activo).</t>
  </si>
  <si>
    <t>Monto
Contratado (l)</t>
  </si>
  <si>
    <t>Plazo Pactado
(m)</t>
  </si>
  <si>
    <t>Tasa de Interés
(n)</t>
  </si>
  <si>
    <t>Tasa Efectiva
(p)</t>
  </si>
  <si>
    <t>Formato 2 Informe Analítico de la Deuda Pública y Otros Pasivos - LDF</t>
  </si>
  <si>
    <t>Saldo Final del Periodo (h)
h=d+e-f+g</t>
  </si>
  <si>
    <t>4. Deuda Contingente 1 (informativo)</t>
  </si>
  <si>
    <t>Santander S,A</t>
  </si>
  <si>
    <t>Banorte S.A</t>
  </si>
  <si>
    <t>Comisiones Gastos y Coberturas de la deuda</t>
  </si>
  <si>
    <t xml:space="preserve">GOBIERNO DEL ESTADO DE MEXICO </t>
  </si>
  <si>
    <t>*</t>
  </si>
  <si>
    <t xml:space="preserve">El Ajuste en el Saldo de la Deuda del pasivo de BANOBRAS  (PROFISE),  De conformidad con la Clausula Tercera Inciso A) del Contrato del Fideicomiso 2198 denominado "Fondo de Apoyo para la Infraestructura y Seguridad" Constituido por Banco Nacional de Obras y Servicios S.N.C. y Numeral 20 Incio VIII de las Reglas de Operación del Fideicomiso vigente , así como de conformidad con los Criterios para la Elaboración y Presentación Homogénea de la Información Financiera y de los Formatos a que hace referencia la Ley de Disciplina Financiera de las Entidades Federativas y los Municipios. </t>
  </si>
  <si>
    <t xml:space="preserve">El Ajuste en el Saldo de la Deuda del pasivo de BANOBRAS  (FONREC),  De conformidad con el Capítulo 1  Inciso 2  Numeral III y el Capítulo 2 Numeral 5 apartados A) y B) de las Reglas de Operación del Fideicomiso "Fondo de Reconstrucción de las Entidades Federativas" , así como de conformidad con los Criterios para la Elaboración y Presentación Homogénea de la Información Financiera y de los Formatos a que hace referencia la Ley de Disciplina Financiera de las Entidades Federativas y los Municipios. </t>
  </si>
  <si>
    <t>Actualizacion Bono Cupon Cero</t>
  </si>
  <si>
    <t>Banobras S.N.C</t>
  </si>
  <si>
    <t xml:space="preserve">Lineas Contingentes </t>
  </si>
  <si>
    <t>( Miles de Pesos)</t>
  </si>
  <si>
    <t>Banobras  Swaps</t>
  </si>
  <si>
    <t>Banobras PROFISE</t>
  </si>
  <si>
    <t>Banobras FONREC</t>
  </si>
  <si>
    <t>Saldo al 31 de diciembre de 2021</t>
  </si>
  <si>
    <t>Del 1 de Enero de 2022  al 31 de Diciembre de 2022</t>
  </si>
  <si>
    <t>Comisiones Gastos por ( Emision  Bursatil)</t>
  </si>
  <si>
    <t>Emision Bursatil</t>
  </si>
  <si>
    <t>Comisiones Gastos y Coberturas de la Deuda</t>
  </si>
  <si>
    <t>Citibanamex S.A</t>
  </si>
  <si>
    <t xml:space="preserve">BBVA </t>
  </si>
  <si>
    <t>12 MESES</t>
  </si>
  <si>
    <t>TIIE + 0.24 PP</t>
  </si>
  <si>
    <t>TIIE + 0.55 PP</t>
  </si>
  <si>
    <t>TIIE + 0.25 PP</t>
  </si>
  <si>
    <t>N/A</t>
  </si>
  <si>
    <t>21 AÑOS</t>
  </si>
  <si>
    <t>TIIE + 0.47 PP</t>
  </si>
  <si>
    <t>TIIE + 0.40 PP</t>
  </si>
  <si>
    <t>20 AÑOS</t>
  </si>
  <si>
    <t>TIIE + 0.38 PP</t>
  </si>
  <si>
    <t>TIIE + 0.45 PP</t>
  </si>
  <si>
    <t>TIIE + 0.35 PP</t>
  </si>
  <si>
    <t>fija 7.9800</t>
  </si>
  <si>
    <t>fija 7.9600</t>
  </si>
  <si>
    <t>fija 7.9700</t>
  </si>
  <si>
    <t>fija 7.9100</t>
  </si>
  <si>
    <t>fija 7.9200</t>
  </si>
  <si>
    <t>fija 7.5000</t>
  </si>
  <si>
    <t>fija 7.5500</t>
  </si>
  <si>
    <t>19 AÑOS</t>
  </si>
  <si>
    <t>fija 8.4900</t>
  </si>
  <si>
    <t xml:space="preserve">TIIE + 0.42PP + 0.0100% </t>
  </si>
  <si>
    <t xml:space="preserve">TIIE + 0.42 PP + 0.0100% </t>
  </si>
  <si>
    <t xml:space="preserve">TIIE + 0.42 PP + 0.0400% </t>
  </si>
  <si>
    <t xml:space="preserve">TIIE + 0.42 PP + 0.1100% </t>
  </si>
  <si>
    <t>TIIE + 0.42 PP + 0.0100%</t>
  </si>
  <si>
    <t>TIIE + 1.70 PP</t>
  </si>
  <si>
    <t>TIIE +  0.25 PP</t>
  </si>
  <si>
    <t>TIIE + 0.42 PP</t>
  </si>
  <si>
    <t>TIIE + 0.54PP</t>
  </si>
  <si>
    <t>TIIE + 0.48 PP</t>
  </si>
  <si>
    <t>15 AÑOS</t>
  </si>
  <si>
    <t>TIIE + 0.69 PP</t>
  </si>
  <si>
    <t>TIIE + 0.74 PP</t>
  </si>
  <si>
    <t>TIIE + 0.70 PP</t>
  </si>
  <si>
    <t>TIIE + 0.73 PP</t>
  </si>
  <si>
    <t>EMISIÓN BURSÁTIL</t>
  </si>
  <si>
    <t>Fija 11.56%</t>
  </si>
  <si>
    <t>TIIE + 0.34 PP</t>
  </si>
  <si>
    <t>TIIE + 0.29 PP</t>
  </si>
  <si>
    <t>TIIE + 4.00 PP</t>
  </si>
  <si>
    <t>IFREM</t>
  </si>
  <si>
    <t>TIIE + 3.08 PP</t>
  </si>
  <si>
    <t>MEXICABLE ECATEPEC</t>
  </si>
  <si>
    <t>29 AÑOS</t>
  </si>
  <si>
    <t>TIIE + 4.09 PP</t>
  </si>
  <si>
    <t xml:space="preserve">ECOSYS </t>
  </si>
  <si>
    <t>TIIE + 4.05 PP</t>
  </si>
  <si>
    <t>TOLUCA - ATLACOMULCO</t>
  </si>
  <si>
    <t>25 AÑOS</t>
  </si>
  <si>
    <t>-</t>
  </si>
  <si>
    <t>BBVA</t>
  </si>
  <si>
    <t>Scotiabank Inverlat</t>
  </si>
  <si>
    <t xml:space="preserve">Banobras  (47)  </t>
  </si>
  <si>
    <t xml:space="preserve">Banobras  (40)  </t>
  </si>
  <si>
    <t xml:space="preserve">Banobras  (PROFISE)  </t>
  </si>
  <si>
    <t xml:space="preserve">Banobras  (FONREC)  </t>
  </si>
  <si>
    <t xml:space="preserve">Banobras  </t>
  </si>
  <si>
    <t>Bansi  C3</t>
  </si>
  <si>
    <t>Obligaciones a Largo Plazo (q)</t>
  </si>
  <si>
    <t>6. Obligaciones a Largo Plazo (Informativo)</t>
  </si>
  <si>
    <r>
      <t>A. BANOBRAS (PROFISE)</t>
    </r>
    <r>
      <rPr>
        <sz val="10"/>
        <color theme="1"/>
        <rFont val="Arial"/>
        <family val="2"/>
      </rPr>
      <t xml:space="preserve"> *</t>
    </r>
  </si>
  <si>
    <r>
      <t xml:space="preserve">B. BANOBRAS (FONREC)  </t>
    </r>
    <r>
      <rPr>
        <sz val="10"/>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</si>
</sst>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
  </numFmts>
  <fonts count="12" x14ac:knownFonts="1">
    <font>
      <sz val="11"/>
      <color theme="1"/>
      <name val="Calibri"/>
      <family val="2"/>
      <scheme val="minor"/>
    </font>
    <font>
      <b/>
      <sz val="6"/>
      <color theme="1"/>
      <name val="Arial"/>
      <family val="2"/>
    </font>
    <font>
      <sz val="6"/>
      <color theme="1"/>
      <name val="Arial"/>
      <family val="2"/>
    </font>
    <font>
      <sz val="11"/>
      <color theme="1"/>
      <name val="Arial"/>
      <family val="2"/>
    </font>
    <font>
      <sz val="11"/>
      <color theme="1"/>
      <name val="Calibri"/>
      <family val="2"/>
      <scheme val="minor"/>
    </font>
    <font>
      <b/>
      <sz val="11"/>
      <color theme="1"/>
      <name val="Arial"/>
      <family val="2"/>
    </font>
    <font>
      <b/>
      <sz val="7"/>
      <color theme="1"/>
      <name val="Arial"/>
      <family val="2"/>
    </font>
    <font>
      <sz val="7"/>
      <color theme="1"/>
      <name val="Arial"/>
      <family val="2"/>
    </font>
    <font>
      <b/>
      <i/>
      <sz val="6"/>
      <color theme="1"/>
      <name val="Arial"/>
      <family val="2"/>
    </font>
    <font>
      <b/>
      <i/>
      <sz val="7"/>
      <color theme="1"/>
      <name val="Arial"/>
      <family val="2"/>
    </font>
    <font>
      <sz val="10"/>
      <color theme="1"/>
      <name val="Arial"/>
      <family val="2"/>
    </font>
    <font>
      <sz val="6.5"/>
      <color theme="1"/>
      <name val="Arial"/>
      <family val="2"/>
    </font>
  </fonts>
  <fills count="4">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4" fillId="0" borderId="0" applyFont="0" applyFill="0" applyBorder="0" applyAlignment="0" applyProtection="0"/>
  </cellStyleXfs>
  <cellXfs count="80">
    <xf numFmtId="0" fontId="0" fillId="0" borderId="0" xfId="0"/>
    <xf numFmtId="0" fontId="3" fillId="0" borderId="0" xfId="0" applyFont="1"/>
    <xf numFmtId="0" fontId="1" fillId="0" borderId="10" xfId="0" applyFont="1" applyBorder="1" applyAlignment="1">
      <alignment vertical="center" wrapText="1"/>
    </xf>
    <xf numFmtId="0" fontId="2" fillId="0" borderId="9" xfId="0" applyFont="1" applyBorder="1" applyAlignment="1">
      <alignment vertical="center" wrapText="1"/>
    </xf>
    <xf numFmtId="0" fontId="1" fillId="2" borderId="1" xfId="0" applyFont="1" applyFill="1" applyBorder="1" applyAlignment="1">
      <alignment horizontal="center" vertical="center" wrapText="1"/>
    </xf>
    <xf numFmtId="0" fontId="3" fillId="0" borderId="7" xfId="0" applyFont="1" applyBorder="1" applyAlignment="1">
      <alignment vertical="center"/>
    </xf>
    <xf numFmtId="43" fontId="2" fillId="0" borderId="12" xfId="1" applyFont="1" applyBorder="1" applyAlignment="1">
      <alignment vertical="center" wrapText="1"/>
    </xf>
    <xf numFmtId="0" fontId="2" fillId="0" borderId="12" xfId="0" applyFont="1" applyBorder="1" applyAlignment="1">
      <alignment horizontal="center" wrapText="1"/>
    </xf>
    <xf numFmtId="0" fontId="2" fillId="0" borderId="12" xfId="0" applyFont="1" applyBorder="1" applyAlignment="1">
      <alignment horizontal="center" vertical="center" wrapText="1"/>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2" xfId="0" applyFont="1" applyBorder="1" applyAlignment="1">
      <alignment horizontal="justify" vertical="center" wrapText="1"/>
    </xf>
    <xf numFmtId="0" fontId="1" fillId="0" borderId="4" xfId="0" applyFont="1" applyBorder="1" applyAlignment="1">
      <alignment horizontal="justify" vertical="center" wrapText="1"/>
    </xf>
    <xf numFmtId="0" fontId="5" fillId="0" borderId="8" xfId="0" applyFont="1" applyBorder="1" applyAlignment="1">
      <alignment horizontal="left"/>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0" borderId="11" xfId="0" applyFont="1" applyBorder="1" applyAlignment="1">
      <alignment horizontal="justify" vertical="center" wrapText="1"/>
    </xf>
    <xf numFmtId="0" fontId="1" fillId="0" borderId="5" xfId="0" applyFont="1" applyBorder="1" applyAlignment="1">
      <alignment horizontal="justify" vertical="center" wrapText="1"/>
    </xf>
    <xf numFmtId="0" fontId="1" fillId="0" borderId="6" xfId="0" applyFont="1" applyBorder="1" applyAlignment="1">
      <alignment horizontal="justify" vertical="center" wrapText="1"/>
    </xf>
    <xf numFmtId="164" fontId="6" fillId="0" borderId="11" xfId="0" applyNumberFormat="1" applyFont="1" applyBorder="1" applyAlignment="1">
      <alignment horizontal="right" vertical="center" wrapText="1"/>
    </xf>
    <xf numFmtId="164" fontId="3" fillId="0" borderId="0" xfId="0" applyNumberFormat="1" applyFont="1"/>
    <xf numFmtId="0" fontId="3" fillId="0" borderId="5" xfId="0" applyFont="1" applyBorder="1"/>
    <xf numFmtId="0" fontId="1" fillId="0" borderId="6" xfId="0" applyFont="1" applyBorder="1" applyAlignment="1">
      <alignment vertical="center" wrapText="1"/>
    </xf>
    <xf numFmtId="0" fontId="2" fillId="0" borderId="6" xfId="0" applyFont="1" applyBorder="1" applyAlignment="1">
      <alignment horizontal="left" vertical="center" wrapText="1" indent="1"/>
    </xf>
    <xf numFmtId="164" fontId="2" fillId="0" borderId="11" xfId="0" applyNumberFormat="1" applyFont="1" applyBorder="1" applyAlignment="1">
      <alignment horizontal="right" vertical="center" wrapText="1"/>
    </xf>
    <xf numFmtId="164" fontId="1" fillId="0" borderId="11" xfId="0" applyNumberFormat="1" applyFont="1" applyBorder="1" applyAlignment="1">
      <alignment horizontal="right" vertical="center" wrapText="1"/>
    </xf>
    <xf numFmtId="0" fontId="1" fillId="0" borderId="5" xfId="0" applyFont="1" applyBorder="1" applyAlignment="1">
      <alignment horizontal="justify" vertical="center" wrapText="1"/>
    </xf>
    <xf numFmtId="0" fontId="2" fillId="0" borderId="5" xfId="0" applyFont="1" applyBorder="1" applyAlignment="1">
      <alignment horizontal="justify" vertical="center" wrapText="1"/>
    </xf>
    <xf numFmtId="164" fontId="7" fillId="0" borderId="11" xfId="0" applyNumberFormat="1" applyFont="1" applyBorder="1" applyAlignment="1">
      <alignment horizontal="right" vertical="center" wrapText="1"/>
    </xf>
    <xf numFmtId="164" fontId="2" fillId="0" borderId="11" xfId="0" applyNumberFormat="1" applyFont="1" applyBorder="1" applyAlignment="1">
      <alignment horizontal="justify" vertical="center" wrapText="1"/>
    </xf>
    <xf numFmtId="164" fontId="1" fillId="0" borderId="11" xfId="0" applyNumberFormat="1" applyFont="1" applyBorder="1" applyAlignment="1">
      <alignment horizontal="justify" vertical="center" wrapText="1"/>
    </xf>
    <xf numFmtId="0" fontId="5" fillId="0" borderId="5" xfId="0" applyFont="1" applyBorder="1" applyAlignment="1">
      <alignment horizontal="center" vertical="center"/>
    </xf>
    <xf numFmtId="0" fontId="2" fillId="0" borderId="0" xfId="0" applyFont="1" applyBorder="1" applyAlignment="1">
      <alignment horizontal="left" vertical="center" wrapText="1" indent="1"/>
    </xf>
    <xf numFmtId="0" fontId="2" fillId="3" borderId="5" xfId="0" applyFont="1" applyFill="1" applyBorder="1" applyAlignment="1">
      <alignment horizontal="justify" vertical="center" wrapText="1"/>
    </xf>
    <xf numFmtId="0" fontId="3" fillId="3" borderId="0" xfId="0" applyFont="1" applyFill="1"/>
    <xf numFmtId="164" fontId="2" fillId="3" borderId="11" xfId="0" applyNumberFormat="1" applyFont="1" applyFill="1" applyBorder="1" applyAlignment="1">
      <alignment horizontal="justify" vertical="center" wrapText="1"/>
    </xf>
    <xf numFmtId="164" fontId="2" fillId="0" borderId="11" xfId="0" applyNumberFormat="1" applyFont="1" applyFill="1" applyBorder="1" applyAlignment="1">
      <alignment horizontal="right" vertical="center" wrapText="1"/>
    </xf>
    <xf numFmtId="164" fontId="2" fillId="0" borderId="11" xfId="0" applyNumberFormat="1" applyFont="1" applyFill="1" applyBorder="1" applyAlignment="1">
      <alignment horizontal="justify" vertical="center" wrapText="1"/>
    </xf>
    <xf numFmtId="0" fontId="1" fillId="0" borderId="6" xfId="0" applyFont="1" applyBorder="1" applyAlignment="1">
      <alignment horizontal="justify" vertical="center" wrapText="1"/>
    </xf>
    <xf numFmtId="0" fontId="2" fillId="0" borderId="6" xfId="0" applyFont="1" applyBorder="1" applyAlignment="1">
      <alignment vertical="center" wrapText="1"/>
    </xf>
    <xf numFmtId="0" fontId="8" fillId="0" borderId="5" xfId="0" applyFont="1" applyBorder="1" applyAlignment="1">
      <alignment horizontal="justify" vertical="center" wrapText="1"/>
    </xf>
    <xf numFmtId="0" fontId="8" fillId="0" borderId="6" xfId="0" applyFont="1" applyBorder="1" applyAlignment="1">
      <alignment horizontal="justify" vertical="center" wrapText="1"/>
    </xf>
    <xf numFmtId="164" fontId="9" fillId="0" borderId="11" xfId="0" applyNumberFormat="1" applyFont="1" applyBorder="1" applyAlignment="1">
      <alignment horizontal="right" vertical="center" wrapText="1"/>
    </xf>
    <xf numFmtId="164" fontId="7" fillId="0" borderId="11" xfId="1" applyNumberFormat="1" applyFont="1" applyBorder="1" applyAlignment="1">
      <alignment horizontal="right" vertical="center" wrapText="1"/>
    </xf>
    <xf numFmtId="164" fontId="2" fillId="0" borderId="11" xfId="1" applyNumberFormat="1" applyFont="1" applyBorder="1" applyAlignment="1">
      <alignment horizontal="right" vertical="center" wrapText="1"/>
    </xf>
    <xf numFmtId="0" fontId="8" fillId="0" borderId="7" xfId="0" applyFont="1" applyBorder="1" applyAlignment="1">
      <alignment horizontal="justify" vertical="center" wrapText="1"/>
    </xf>
    <xf numFmtId="0" fontId="8" fillId="0" borderId="9" xfId="0" applyFont="1" applyBorder="1" applyAlignment="1">
      <alignment horizontal="justify" vertical="center" wrapText="1"/>
    </xf>
    <xf numFmtId="164" fontId="9" fillId="0" borderId="12" xfId="0" applyNumberFormat="1" applyFont="1" applyBorder="1" applyAlignment="1">
      <alignment horizontal="justify" vertical="center" wrapText="1"/>
    </xf>
    <xf numFmtId="0" fontId="1" fillId="0" borderId="0" xfId="0" applyFont="1" applyAlignment="1">
      <alignment horizontal="center" vertical="center"/>
    </xf>
    <xf numFmtId="0" fontId="11" fillId="0" borderId="0" xfId="0" applyFont="1" applyAlignment="1">
      <alignment horizontal="justify" vertical="center" wrapText="1"/>
    </xf>
    <xf numFmtId="0" fontId="5" fillId="0" borderId="0" xfId="0" applyFont="1" applyAlignment="1">
      <alignment horizontal="center" vertical="center"/>
    </xf>
    <xf numFmtId="0" fontId="7" fillId="0" borderId="0" xfId="0" applyFont="1" applyAlignment="1">
      <alignment horizontal="left" vertical="center" wrapText="1"/>
    </xf>
    <xf numFmtId="4" fontId="7" fillId="0" borderId="0" xfId="0" applyNumberFormat="1" applyFont="1" applyAlignment="1">
      <alignment horizontal="left" vertical="center" wrapText="1"/>
    </xf>
    <xf numFmtId="0" fontId="3" fillId="0" borderId="5" xfId="0" applyFont="1" applyBorder="1" applyAlignment="1">
      <alignment vertical="center"/>
    </xf>
    <xf numFmtId="165" fontId="2" fillId="0" borderId="11" xfId="1" applyNumberFormat="1" applyFont="1" applyBorder="1" applyAlignment="1">
      <alignment vertical="center" wrapText="1"/>
    </xf>
    <xf numFmtId="0" fontId="2" fillId="0" borderId="11" xfId="0" applyFont="1" applyBorder="1" applyAlignment="1">
      <alignment horizontal="center" vertical="center" wrapText="1"/>
    </xf>
    <xf numFmtId="10" fontId="2" fillId="0" borderId="11" xfId="0" applyNumberFormat="1" applyFont="1" applyBorder="1" applyAlignment="1">
      <alignment horizontal="center" vertical="center" wrapText="1"/>
    </xf>
    <xf numFmtId="0" fontId="3" fillId="0" borderId="0" xfId="0" applyFont="1" applyAlignment="1">
      <alignment vertical="center"/>
    </xf>
    <xf numFmtId="0" fontId="2" fillId="0" borderId="6" xfId="0" applyFont="1" applyBorder="1" applyAlignment="1">
      <alignment horizontal="left" vertical="center" wrapText="1"/>
    </xf>
    <xf numFmtId="0" fontId="2" fillId="0" borderId="11" xfId="0" applyFont="1" applyBorder="1" applyAlignment="1">
      <alignment horizontal="center" wrapText="1"/>
    </xf>
    <xf numFmtId="165" fontId="2" fillId="0" borderId="12" xfId="1" applyNumberFormat="1" applyFont="1" applyBorder="1" applyAlignment="1">
      <alignment vertical="center" wrapText="1"/>
    </xf>
    <xf numFmtId="10" fontId="2" fillId="0" borderId="12" xfId="0" applyNumberFormat="1" applyFont="1" applyBorder="1" applyAlignment="1">
      <alignment horizontal="center" vertical="center" wrapText="1"/>
    </xf>
    <xf numFmtId="0" fontId="2" fillId="0" borderId="5" xfId="0" applyFont="1" applyBorder="1" applyAlignment="1">
      <alignment vertical="center"/>
    </xf>
    <xf numFmtId="43" fontId="2" fillId="0" borderId="11" xfId="1" applyFont="1" applyBorder="1" applyAlignment="1">
      <alignment horizontal="center" vertical="center" wrapText="1"/>
    </xf>
    <xf numFmtId="0" fontId="2" fillId="0" borderId="11" xfId="0" applyFont="1" applyBorder="1" applyAlignment="1">
      <alignment vertical="center"/>
    </xf>
    <xf numFmtId="165" fontId="2" fillId="0" borderId="11" xfId="0" applyNumberFormat="1" applyFont="1" applyBorder="1" applyAlignment="1">
      <alignment vertical="center" wrapText="1"/>
    </xf>
    <xf numFmtId="0" fontId="3" fillId="0" borderId="9" xfId="0" applyFont="1" applyBorder="1" applyAlignment="1">
      <alignment vertical="center"/>
    </xf>
    <xf numFmtId="0" fontId="2" fillId="0" borderId="12" xfId="0" applyFont="1" applyBorder="1" applyAlignment="1">
      <alignment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L160"/>
  <sheetViews>
    <sheetView tabSelected="1" zoomScale="120" zoomScaleNormal="120" workbookViewId="0">
      <selection activeCell="D80" sqref="D80"/>
    </sheetView>
  </sheetViews>
  <sheetFormatPr baseColWidth="10" defaultRowHeight="14.25" zeroHeight="1" x14ac:dyDescent="0.2"/>
  <cols>
    <col min="1" max="1" width="3.42578125" style="1" customWidth="1"/>
    <col min="2" max="2" width="3.28515625" style="1" customWidth="1"/>
    <col min="3" max="3" width="27" style="1" customWidth="1"/>
    <col min="4" max="4" width="13.85546875" style="1" bestFit="1" customWidth="1"/>
    <col min="5" max="5" width="13" style="1" bestFit="1" customWidth="1"/>
    <col min="6" max="6" width="14.28515625" style="1" customWidth="1"/>
    <col min="7" max="7" width="12.42578125" style="1" customWidth="1"/>
    <col min="8" max="8" width="14.7109375" style="1" customWidth="1"/>
    <col min="9" max="10" width="13" style="1" customWidth="1"/>
    <col min="11" max="11" width="2.42578125" style="1" customWidth="1"/>
    <col min="12" max="12" width="12.28515625" style="1" bestFit="1" customWidth="1"/>
    <col min="13" max="16384" width="11.42578125" style="1"/>
  </cols>
  <sheetData>
    <row r="1" spans="2:12" x14ac:dyDescent="0.2"/>
    <row r="2" spans="2:12" ht="15" x14ac:dyDescent="0.25">
      <c r="B2" s="13" t="s">
        <v>31</v>
      </c>
      <c r="C2" s="13"/>
      <c r="D2" s="13"/>
      <c r="E2" s="13"/>
      <c r="F2" s="13"/>
      <c r="G2" s="13"/>
      <c r="H2" s="13"/>
      <c r="I2" s="13"/>
      <c r="J2" s="13"/>
    </row>
    <row r="3" spans="2:12" x14ac:dyDescent="0.2">
      <c r="B3" s="14" t="s">
        <v>37</v>
      </c>
      <c r="C3" s="15"/>
      <c r="D3" s="15"/>
      <c r="E3" s="15"/>
      <c r="F3" s="15"/>
      <c r="G3" s="15"/>
      <c r="H3" s="15"/>
      <c r="I3" s="15"/>
      <c r="J3" s="16"/>
    </row>
    <row r="4" spans="2:12" x14ac:dyDescent="0.2">
      <c r="B4" s="17" t="s">
        <v>0</v>
      </c>
      <c r="C4" s="18"/>
      <c r="D4" s="18"/>
      <c r="E4" s="18"/>
      <c r="F4" s="18"/>
      <c r="G4" s="18"/>
      <c r="H4" s="18"/>
      <c r="I4" s="18"/>
      <c r="J4" s="19"/>
    </row>
    <row r="5" spans="2:12" x14ac:dyDescent="0.2">
      <c r="B5" s="20" t="s">
        <v>49</v>
      </c>
      <c r="C5" s="21"/>
      <c r="D5" s="21"/>
      <c r="E5" s="21"/>
      <c r="F5" s="21"/>
      <c r="G5" s="21"/>
      <c r="H5" s="21"/>
      <c r="I5" s="21"/>
      <c r="J5" s="22"/>
    </row>
    <row r="6" spans="2:12" x14ac:dyDescent="0.2">
      <c r="B6" s="23" t="s">
        <v>44</v>
      </c>
      <c r="C6" s="24"/>
      <c r="D6" s="24"/>
      <c r="E6" s="24"/>
      <c r="F6" s="24"/>
      <c r="G6" s="24"/>
      <c r="H6" s="24"/>
      <c r="I6" s="24"/>
      <c r="J6" s="25"/>
    </row>
    <row r="7" spans="2:12" ht="41.25" x14ac:dyDescent="0.2">
      <c r="B7" s="26" t="s">
        <v>1</v>
      </c>
      <c r="C7" s="27"/>
      <c r="D7" s="4" t="s">
        <v>48</v>
      </c>
      <c r="E7" s="4" t="s">
        <v>2</v>
      </c>
      <c r="F7" s="4" t="s">
        <v>3</v>
      </c>
      <c r="G7" s="4" t="s">
        <v>4</v>
      </c>
      <c r="H7" s="4" t="s">
        <v>32</v>
      </c>
      <c r="I7" s="4" t="s">
        <v>5</v>
      </c>
      <c r="J7" s="4" t="s">
        <v>6</v>
      </c>
    </row>
    <row r="8" spans="2:12" ht="8.25" customHeight="1" x14ac:dyDescent="0.2">
      <c r="B8" s="11"/>
      <c r="C8" s="12"/>
      <c r="D8" s="28"/>
      <c r="E8" s="28"/>
      <c r="F8" s="28"/>
      <c r="G8" s="28"/>
      <c r="H8" s="28"/>
      <c r="I8" s="28"/>
      <c r="J8" s="28"/>
    </row>
    <row r="9" spans="2:12" x14ac:dyDescent="0.2">
      <c r="B9" s="29" t="s">
        <v>7</v>
      </c>
      <c r="C9" s="30"/>
      <c r="D9" s="31">
        <f t="shared" ref="D9:J9" si="0">D10+D27</f>
        <v>50445027.399999999</v>
      </c>
      <c r="E9" s="31">
        <f t="shared" si="0"/>
        <v>6479034</v>
      </c>
      <c r="F9" s="31">
        <f t="shared" si="0"/>
        <v>1273838</v>
      </c>
      <c r="G9" s="31">
        <f t="shared" si="0"/>
        <v>0</v>
      </c>
      <c r="H9" s="31">
        <f t="shared" si="0"/>
        <v>55531022.499999993</v>
      </c>
      <c r="I9" s="31">
        <f t="shared" si="0"/>
        <v>4419707.5999999996</v>
      </c>
      <c r="J9" s="31">
        <f t="shared" si="0"/>
        <v>156381.30000000002</v>
      </c>
      <c r="L9" s="32"/>
    </row>
    <row r="10" spans="2:12" x14ac:dyDescent="0.2">
      <c r="B10" s="33"/>
      <c r="C10" s="34" t="s">
        <v>8</v>
      </c>
      <c r="D10" s="31">
        <f t="shared" ref="D10:J10" si="1">D11+D25+D26</f>
        <v>0</v>
      </c>
      <c r="E10" s="31">
        <f t="shared" si="1"/>
        <v>0</v>
      </c>
      <c r="F10" s="31">
        <f t="shared" si="1"/>
        <v>0</v>
      </c>
      <c r="G10" s="31">
        <f t="shared" si="1"/>
        <v>0</v>
      </c>
      <c r="H10" s="31">
        <f t="shared" si="1"/>
        <v>0</v>
      </c>
      <c r="I10" s="31">
        <f t="shared" si="1"/>
        <v>0</v>
      </c>
      <c r="J10" s="31">
        <f t="shared" si="1"/>
        <v>0</v>
      </c>
    </row>
    <row r="11" spans="2:12" x14ac:dyDescent="0.2">
      <c r="B11" s="33"/>
      <c r="C11" s="35" t="s">
        <v>9</v>
      </c>
      <c r="D11" s="36">
        <f>SUM(D13:D24)</f>
        <v>0</v>
      </c>
      <c r="E11" s="36">
        <f>SUM(E13:E24)</f>
        <v>0</v>
      </c>
      <c r="F11" s="36">
        <f t="shared" ref="F11:J11" si="2">SUM(F13:F24)</f>
        <v>0</v>
      </c>
      <c r="G11" s="36">
        <f t="shared" si="2"/>
        <v>0</v>
      </c>
      <c r="H11" s="36">
        <f t="shared" si="2"/>
        <v>0</v>
      </c>
      <c r="I11" s="36">
        <f t="shared" si="2"/>
        <v>0</v>
      </c>
      <c r="J11" s="36">
        <f t="shared" si="2"/>
        <v>0</v>
      </c>
      <c r="L11" s="32"/>
    </row>
    <row r="12" spans="2:12" ht="6.75" customHeight="1" x14ac:dyDescent="0.2">
      <c r="B12" s="33"/>
      <c r="C12" s="35"/>
      <c r="D12" s="37"/>
      <c r="E12" s="37"/>
      <c r="F12" s="37"/>
      <c r="G12" s="37"/>
      <c r="H12" s="37"/>
      <c r="I12" s="37"/>
      <c r="J12" s="37"/>
      <c r="L12" s="32"/>
    </row>
    <row r="13" spans="2:12" ht="12.75" customHeight="1" x14ac:dyDescent="0.2">
      <c r="B13" s="33"/>
      <c r="C13" s="35" t="s">
        <v>53</v>
      </c>
      <c r="D13" s="36">
        <v>0</v>
      </c>
      <c r="E13" s="36">
        <v>0</v>
      </c>
      <c r="F13" s="36">
        <v>0</v>
      </c>
      <c r="G13" s="36">
        <v>0</v>
      </c>
      <c r="H13" s="36">
        <f t="shared" ref="H13:H16" si="3">D13+E13-F13</f>
        <v>0</v>
      </c>
      <c r="I13" s="36">
        <v>0</v>
      </c>
      <c r="J13" s="36">
        <v>0</v>
      </c>
      <c r="L13" s="32"/>
    </row>
    <row r="14" spans="2:12" ht="12.75" customHeight="1" x14ac:dyDescent="0.2">
      <c r="B14" s="33"/>
      <c r="C14" s="35" t="s">
        <v>54</v>
      </c>
      <c r="D14" s="36">
        <v>0</v>
      </c>
      <c r="E14" s="36">
        <v>0</v>
      </c>
      <c r="F14" s="36">
        <v>0</v>
      </c>
      <c r="G14" s="36">
        <v>0</v>
      </c>
      <c r="H14" s="36">
        <f t="shared" si="3"/>
        <v>0</v>
      </c>
      <c r="I14" s="36">
        <v>0</v>
      </c>
      <c r="J14" s="36">
        <v>0</v>
      </c>
      <c r="L14" s="32"/>
    </row>
    <row r="15" spans="2:12" ht="12.75" customHeight="1" x14ac:dyDescent="0.2">
      <c r="B15" s="33"/>
      <c r="C15" s="35" t="s">
        <v>34</v>
      </c>
      <c r="D15" s="36">
        <v>0</v>
      </c>
      <c r="E15" s="36">
        <v>0</v>
      </c>
      <c r="F15" s="36">
        <v>0</v>
      </c>
      <c r="G15" s="36">
        <v>0</v>
      </c>
      <c r="H15" s="36">
        <f t="shared" si="3"/>
        <v>0</v>
      </c>
      <c r="I15" s="36">
        <v>0</v>
      </c>
      <c r="J15" s="36">
        <v>0</v>
      </c>
      <c r="L15" s="32"/>
    </row>
    <row r="16" spans="2:12" ht="12.75" customHeight="1" x14ac:dyDescent="0.2">
      <c r="B16" s="33"/>
      <c r="C16" s="35" t="s">
        <v>35</v>
      </c>
      <c r="D16" s="36">
        <v>0</v>
      </c>
      <c r="E16" s="36">
        <v>0</v>
      </c>
      <c r="F16" s="36">
        <v>0</v>
      </c>
      <c r="G16" s="36">
        <v>0</v>
      </c>
      <c r="H16" s="36">
        <f t="shared" si="3"/>
        <v>0</v>
      </c>
      <c r="I16" s="36">
        <v>0</v>
      </c>
      <c r="J16" s="36">
        <v>0</v>
      </c>
      <c r="L16" s="32"/>
    </row>
    <row r="17" spans="2:12" ht="12.75" customHeight="1" x14ac:dyDescent="0.2">
      <c r="B17" s="33"/>
      <c r="C17" s="35" t="s">
        <v>42</v>
      </c>
      <c r="D17" s="36">
        <v>0</v>
      </c>
      <c r="E17" s="36">
        <v>0</v>
      </c>
      <c r="F17" s="36">
        <v>0</v>
      </c>
      <c r="G17" s="36">
        <v>0</v>
      </c>
      <c r="H17" s="36">
        <f>D17+E17-F17</f>
        <v>0</v>
      </c>
      <c r="I17" s="36">
        <v>0</v>
      </c>
      <c r="J17" s="36">
        <v>0</v>
      </c>
      <c r="L17" s="32"/>
    </row>
    <row r="18" spans="2:12" ht="12.75" customHeight="1" x14ac:dyDescent="0.2">
      <c r="B18" s="33"/>
      <c r="C18" s="35" t="s">
        <v>46</v>
      </c>
      <c r="D18" s="36">
        <v>0</v>
      </c>
      <c r="E18" s="36">
        <v>0</v>
      </c>
      <c r="F18" s="36">
        <v>0</v>
      </c>
      <c r="G18" s="36">
        <v>0</v>
      </c>
      <c r="H18" s="36">
        <f>D18+E18-F18</f>
        <v>0</v>
      </c>
      <c r="I18" s="36">
        <v>0</v>
      </c>
      <c r="J18" s="36">
        <v>0</v>
      </c>
      <c r="L18" s="32"/>
    </row>
    <row r="19" spans="2:12" ht="12.75" customHeight="1" x14ac:dyDescent="0.2">
      <c r="B19" s="33"/>
      <c r="C19" s="35" t="s">
        <v>47</v>
      </c>
      <c r="D19" s="36">
        <v>0</v>
      </c>
      <c r="E19" s="36">
        <v>0</v>
      </c>
      <c r="F19" s="36">
        <v>0</v>
      </c>
      <c r="G19" s="36">
        <v>0</v>
      </c>
      <c r="H19" s="36">
        <f>D19+E19-F19</f>
        <v>0</v>
      </c>
      <c r="I19" s="36">
        <v>0</v>
      </c>
      <c r="J19" s="36">
        <v>0</v>
      </c>
      <c r="L19" s="32"/>
    </row>
    <row r="20" spans="2:12" ht="12.75" customHeight="1" x14ac:dyDescent="0.2">
      <c r="B20" s="33"/>
      <c r="C20" s="35" t="s">
        <v>45</v>
      </c>
      <c r="D20" s="36">
        <v>0</v>
      </c>
      <c r="E20" s="36">
        <v>0</v>
      </c>
      <c r="F20" s="36">
        <v>0</v>
      </c>
      <c r="G20" s="36">
        <v>0</v>
      </c>
      <c r="H20" s="36">
        <f t="shared" ref="H20" si="4">D20+E20-F20</f>
        <v>0</v>
      </c>
      <c r="I20" s="36">
        <v>0</v>
      </c>
      <c r="J20" s="36">
        <v>0</v>
      </c>
      <c r="L20" s="32"/>
    </row>
    <row r="21" spans="2:12" ht="12.75" customHeight="1" x14ac:dyDescent="0.2">
      <c r="B21" s="33"/>
      <c r="C21" s="35" t="s">
        <v>51</v>
      </c>
      <c r="D21" s="36">
        <v>0</v>
      </c>
      <c r="E21" s="36">
        <v>0</v>
      </c>
      <c r="F21" s="36">
        <v>0</v>
      </c>
      <c r="G21" s="36">
        <v>0</v>
      </c>
      <c r="H21" s="36">
        <f>D21+E21-F21</f>
        <v>0</v>
      </c>
      <c r="I21" s="36">
        <v>0</v>
      </c>
      <c r="J21" s="36">
        <v>0</v>
      </c>
      <c r="L21" s="32"/>
    </row>
    <row r="22" spans="2:12" ht="12.75" customHeight="1" x14ac:dyDescent="0.2">
      <c r="B22" s="33"/>
      <c r="C22" s="35" t="s">
        <v>36</v>
      </c>
      <c r="D22" s="36">
        <v>0</v>
      </c>
      <c r="E22" s="36">
        <v>0</v>
      </c>
      <c r="F22" s="36">
        <v>0</v>
      </c>
      <c r="G22" s="36">
        <v>0</v>
      </c>
      <c r="H22" s="36">
        <f t="shared" ref="H22:H24" si="5">D22+E22-F22</f>
        <v>0</v>
      </c>
      <c r="I22" s="36">
        <v>0</v>
      </c>
      <c r="J22" s="36">
        <v>0</v>
      </c>
      <c r="L22" s="32"/>
    </row>
    <row r="23" spans="2:12" ht="12.75" customHeight="1" x14ac:dyDescent="0.2">
      <c r="B23" s="33"/>
      <c r="C23" s="35" t="s">
        <v>50</v>
      </c>
      <c r="D23" s="36">
        <v>0</v>
      </c>
      <c r="E23" s="36">
        <v>0</v>
      </c>
      <c r="F23" s="36">
        <v>0</v>
      </c>
      <c r="G23" s="36">
        <v>0</v>
      </c>
      <c r="H23" s="36">
        <f t="shared" si="5"/>
        <v>0</v>
      </c>
      <c r="I23" s="36">
        <v>0</v>
      </c>
      <c r="J23" s="36">
        <v>0</v>
      </c>
      <c r="L23" s="32"/>
    </row>
    <row r="24" spans="2:12" ht="12.75" customHeight="1" x14ac:dyDescent="0.2">
      <c r="B24" s="38"/>
      <c r="C24" s="35" t="s">
        <v>43</v>
      </c>
      <c r="D24" s="36">
        <v>0</v>
      </c>
      <c r="E24" s="36">
        <v>0</v>
      </c>
      <c r="F24" s="36">
        <v>0</v>
      </c>
      <c r="G24" s="36">
        <v>0</v>
      </c>
      <c r="H24" s="36">
        <f t="shared" si="5"/>
        <v>0</v>
      </c>
      <c r="I24" s="36">
        <v>0</v>
      </c>
      <c r="J24" s="36">
        <v>0</v>
      </c>
    </row>
    <row r="25" spans="2:12" ht="12.75" customHeight="1" x14ac:dyDescent="0.2">
      <c r="B25" s="39"/>
      <c r="C25" s="35" t="s">
        <v>10</v>
      </c>
      <c r="D25" s="40"/>
      <c r="E25" s="40"/>
      <c r="F25" s="40"/>
      <c r="G25" s="40"/>
      <c r="H25" s="40"/>
      <c r="I25" s="40"/>
      <c r="J25" s="40"/>
    </row>
    <row r="26" spans="2:12" ht="12.75" customHeight="1" x14ac:dyDescent="0.2">
      <c r="B26" s="39"/>
      <c r="C26" s="35" t="s">
        <v>11</v>
      </c>
      <c r="D26" s="40"/>
      <c r="E26" s="40"/>
      <c r="F26" s="40"/>
      <c r="G26" s="40"/>
      <c r="H26" s="40"/>
      <c r="I26" s="40"/>
      <c r="J26" s="40"/>
    </row>
    <row r="27" spans="2:12" x14ac:dyDescent="0.2">
      <c r="B27" s="33"/>
      <c r="C27" s="34" t="s">
        <v>12</v>
      </c>
      <c r="D27" s="31">
        <f t="shared" ref="D27:J27" si="6">D28+D42+D43</f>
        <v>50445027.399999999</v>
      </c>
      <c r="E27" s="31">
        <f t="shared" si="6"/>
        <v>6479034</v>
      </c>
      <c r="F27" s="31">
        <f t="shared" si="6"/>
        <v>1273838</v>
      </c>
      <c r="G27" s="31">
        <f t="shared" si="6"/>
        <v>0</v>
      </c>
      <c r="H27" s="31">
        <f t="shared" si="6"/>
        <v>55531022.499999993</v>
      </c>
      <c r="I27" s="31">
        <f t="shared" si="6"/>
        <v>4419707.5999999996</v>
      </c>
      <c r="J27" s="31">
        <f t="shared" si="6"/>
        <v>156381.30000000002</v>
      </c>
    </row>
    <row r="28" spans="2:12" ht="12.75" customHeight="1" x14ac:dyDescent="0.2">
      <c r="B28" s="38"/>
      <c r="C28" s="35" t="s">
        <v>13</v>
      </c>
      <c r="D28" s="36">
        <f>SUM(D30:D44)</f>
        <v>50445027.399999999</v>
      </c>
      <c r="E28" s="36">
        <f>SUM(E30:E42)</f>
        <v>6479034</v>
      </c>
      <c r="F28" s="36">
        <f>SUM(F30:F42)</f>
        <v>1273838</v>
      </c>
      <c r="G28" s="36">
        <f>SUM(G30:G42)</f>
        <v>0</v>
      </c>
      <c r="H28" s="36">
        <f>SUM(H30:H44)</f>
        <v>55531022.499999993</v>
      </c>
      <c r="I28" s="36">
        <f>SUM(I30:I44)</f>
        <v>4419707.5999999996</v>
      </c>
      <c r="J28" s="36">
        <f>SUM(J30:J44)</f>
        <v>156381.30000000002</v>
      </c>
    </row>
    <row r="29" spans="2:12" ht="9.75" customHeight="1" x14ac:dyDescent="0.2">
      <c r="B29" s="38"/>
      <c r="C29" s="35"/>
      <c r="D29" s="41"/>
      <c r="E29" s="41"/>
      <c r="F29" s="41"/>
      <c r="G29" s="41"/>
      <c r="H29" s="41"/>
      <c r="I29" s="42"/>
      <c r="J29" s="42"/>
    </row>
    <row r="30" spans="2:12" ht="13.5" customHeight="1" x14ac:dyDescent="0.2">
      <c r="B30" s="38"/>
      <c r="C30" s="35" t="s">
        <v>53</v>
      </c>
      <c r="D30" s="36">
        <v>3219981.9</v>
      </c>
      <c r="E30" s="36">
        <v>685303</v>
      </c>
      <c r="F30" s="36">
        <v>6708.7</v>
      </c>
      <c r="G30" s="36">
        <v>0</v>
      </c>
      <c r="H30" s="36">
        <f t="shared" ref="H30:H41" si="7">D30+E30-F30</f>
        <v>3898576.1999999997</v>
      </c>
      <c r="I30" s="36">
        <v>269699.40000000002</v>
      </c>
      <c r="J30" s="36">
        <v>0</v>
      </c>
      <c r="L30" s="32"/>
    </row>
    <row r="31" spans="2:12" ht="13.5" customHeight="1" x14ac:dyDescent="0.2">
      <c r="B31" s="38"/>
      <c r="C31" s="35" t="s">
        <v>54</v>
      </c>
      <c r="D31" s="36">
        <v>10862333.4</v>
      </c>
      <c r="E31" s="36">
        <v>2551478.9</v>
      </c>
      <c r="F31" s="36">
        <v>53846.8</v>
      </c>
      <c r="G31" s="36">
        <v>0</v>
      </c>
      <c r="H31" s="36">
        <f t="shared" si="7"/>
        <v>13359965.5</v>
      </c>
      <c r="I31" s="36">
        <v>918923.2</v>
      </c>
      <c r="J31" s="36">
        <v>0</v>
      </c>
      <c r="L31" s="32"/>
    </row>
    <row r="32" spans="2:12" ht="13.5" customHeight="1" x14ac:dyDescent="0.2">
      <c r="B32" s="38"/>
      <c r="C32" s="35" t="s">
        <v>34</v>
      </c>
      <c r="D32" s="36">
        <v>5440958</v>
      </c>
      <c r="E32" s="36">
        <v>0</v>
      </c>
      <c r="F32" s="36">
        <v>924507</v>
      </c>
      <c r="G32" s="36">
        <v>0</v>
      </c>
      <c r="H32" s="36">
        <f t="shared" si="7"/>
        <v>4516451</v>
      </c>
      <c r="I32" s="36">
        <v>363162.2</v>
      </c>
      <c r="J32" s="36">
        <v>0</v>
      </c>
      <c r="L32" s="32"/>
    </row>
    <row r="33" spans="2:12" ht="13.5" customHeight="1" x14ac:dyDescent="0.2">
      <c r="B33" s="38"/>
      <c r="C33" s="35" t="s">
        <v>35</v>
      </c>
      <c r="D33" s="36">
        <v>13442747.300000001</v>
      </c>
      <c r="E33" s="36">
        <v>198434</v>
      </c>
      <c r="F33" s="36">
        <v>231819.7</v>
      </c>
      <c r="G33" s="36">
        <v>0</v>
      </c>
      <c r="H33" s="36">
        <f t="shared" si="7"/>
        <v>13409361.600000001</v>
      </c>
      <c r="I33" s="36">
        <v>1047490.2</v>
      </c>
      <c r="J33" s="36">
        <v>0</v>
      </c>
      <c r="L33" s="32"/>
    </row>
    <row r="34" spans="2:12" ht="13.5" customHeight="1" x14ac:dyDescent="0.2">
      <c r="B34" s="38"/>
      <c r="C34" s="35" t="s">
        <v>42</v>
      </c>
      <c r="D34" s="36">
        <v>15370950</v>
      </c>
      <c r="E34" s="36">
        <v>153818.1</v>
      </c>
      <c r="F34" s="36">
        <v>46962.7</v>
      </c>
      <c r="G34" s="36">
        <v>0</v>
      </c>
      <c r="H34" s="36">
        <f t="shared" si="7"/>
        <v>15477805.4</v>
      </c>
      <c r="I34" s="36">
        <v>1213428.3999999999</v>
      </c>
      <c r="J34" s="36">
        <v>0</v>
      </c>
      <c r="L34" s="32"/>
    </row>
    <row r="35" spans="2:12" ht="13.5" customHeight="1" x14ac:dyDescent="0.2">
      <c r="B35" s="38"/>
      <c r="C35" s="35" t="s">
        <v>46</v>
      </c>
      <c r="D35" s="36">
        <v>2870034.6</v>
      </c>
      <c r="E35" s="36">
        <v>0</v>
      </c>
      <c r="F35" s="36">
        <v>0</v>
      </c>
      <c r="G35" s="36">
        <v>0</v>
      </c>
      <c r="H35" s="36">
        <f t="shared" si="7"/>
        <v>2870034.6</v>
      </c>
      <c r="I35" s="36">
        <v>231838.6</v>
      </c>
      <c r="J35" s="36">
        <v>0</v>
      </c>
      <c r="L35" s="32"/>
    </row>
    <row r="36" spans="2:12" ht="13.5" customHeight="1" x14ac:dyDescent="0.2">
      <c r="B36" s="38"/>
      <c r="C36" s="35" t="s">
        <v>47</v>
      </c>
      <c r="D36" s="36">
        <v>763133.4</v>
      </c>
      <c r="E36" s="36">
        <v>0</v>
      </c>
      <c r="F36" s="36">
        <v>0</v>
      </c>
      <c r="G36" s="36">
        <v>0</v>
      </c>
      <c r="H36" s="36">
        <f t="shared" si="7"/>
        <v>763133.4</v>
      </c>
      <c r="I36" s="36">
        <v>62270</v>
      </c>
      <c r="J36" s="36">
        <v>0</v>
      </c>
      <c r="L36" s="32"/>
    </row>
    <row r="37" spans="2:12" ht="13.5" customHeight="1" x14ac:dyDescent="0.2">
      <c r="B37" s="38"/>
      <c r="C37" s="35" t="s">
        <v>45</v>
      </c>
      <c r="D37" s="36">
        <v>0</v>
      </c>
      <c r="E37" s="36">
        <v>0</v>
      </c>
      <c r="F37" s="36">
        <v>0</v>
      </c>
      <c r="G37" s="36">
        <v>0</v>
      </c>
      <c r="H37" s="36">
        <f t="shared" si="7"/>
        <v>0</v>
      </c>
      <c r="I37" s="36">
        <v>254465.5</v>
      </c>
      <c r="J37" s="36">
        <v>0</v>
      </c>
      <c r="L37" s="32"/>
    </row>
    <row r="38" spans="2:12" ht="13.5" customHeight="1" x14ac:dyDescent="0.2">
      <c r="B38" s="38"/>
      <c r="C38" s="35" t="s">
        <v>51</v>
      </c>
      <c r="D38" s="36">
        <v>0</v>
      </c>
      <c r="E38" s="36">
        <v>2890000</v>
      </c>
      <c r="F38" s="36">
        <v>9993.1</v>
      </c>
      <c r="G38" s="36">
        <v>0</v>
      </c>
      <c r="H38" s="36">
        <f t="shared" si="7"/>
        <v>2880006.9</v>
      </c>
      <c r="I38" s="36">
        <v>58430.1</v>
      </c>
      <c r="J38" s="36">
        <v>0</v>
      </c>
      <c r="L38" s="32"/>
    </row>
    <row r="39" spans="2:12" ht="13.5" customHeight="1" x14ac:dyDescent="0.2">
      <c r="B39" s="38"/>
      <c r="C39" s="35" t="s">
        <v>52</v>
      </c>
      <c r="D39" s="36">
        <v>0</v>
      </c>
      <c r="E39" s="36">
        <v>0</v>
      </c>
      <c r="F39" s="36">
        <v>0</v>
      </c>
      <c r="G39" s="36">
        <v>0</v>
      </c>
      <c r="H39" s="36">
        <f t="shared" si="7"/>
        <v>0</v>
      </c>
      <c r="I39" s="36">
        <v>0</v>
      </c>
      <c r="J39" s="36">
        <v>110771.1</v>
      </c>
      <c r="L39" s="32"/>
    </row>
    <row r="40" spans="2:12" ht="13.5" customHeight="1" x14ac:dyDescent="0.2">
      <c r="B40" s="38"/>
      <c r="C40" s="35" t="s">
        <v>50</v>
      </c>
      <c r="D40" s="36">
        <v>0</v>
      </c>
      <c r="E40" s="36">
        <v>0</v>
      </c>
      <c r="F40" s="36">
        <v>0</v>
      </c>
      <c r="G40" s="36">
        <v>0</v>
      </c>
      <c r="H40" s="36">
        <f t="shared" si="7"/>
        <v>0</v>
      </c>
      <c r="I40" s="36">
        <v>0</v>
      </c>
      <c r="J40" s="36">
        <v>43218.8</v>
      </c>
      <c r="L40" s="32"/>
    </row>
    <row r="41" spans="2:12" ht="13.5" customHeight="1" x14ac:dyDescent="0.2">
      <c r="B41" s="38"/>
      <c r="C41" s="35" t="s">
        <v>43</v>
      </c>
      <c r="D41" s="36">
        <v>0</v>
      </c>
      <c r="E41" s="36">
        <v>0</v>
      </c>
      <c r="F41" s="36">
        <v>0</v>
      </c>
      <c r="G41" s="36">
        <v>0</v>
      </c>
      <c r="H41" s="36">
        <f t="shared" si="7"/>
        <v>0</v>
      </c>
      <c r="I41" s="36">
        <v>0</v>
      </c>
      <c r="J41" s="36">
        <v>2391.4</v>
      </c>
      <c r="L41" s="32"/>
    </row>
    <row r="42" spans="2:12" ht="13.5" customHeight="1" x14ac:dyDescent="0.2">
      <c r="B42" s="39"/>
      <c r="C42" s="35" t="s">
        <v>14</v>
      </c>
      <c r="D42" s="41"/>
      <c r="E42" s="36"/>
      <c r="F42" s="36"/>
      <c r="G42" s="36"/>
      <c r="H42" s="36"/>
      <c r="I42" s="36"/>
      <c r="J42" s="36"/>
    </row>
    <row r="43" spans="2:12" ht="13.5" customHeight="1" x14ac:dyDescent="0.2">
      <c r="B43" s="39"/>
      <c r="C43" s="35" t="s">
        <v>15</v>
      </c>
      <c r="D43" s="41"/>
      <c r="E43" s="41"/>
      <c r="F43" s="36"/>
      <c r="G43" s="36"/>
      <c r="H43" s="36"/>
      <c r="I43" s="36"/>
      <c r="J43" s="36"/>
    </row>
    <row r="44" spans="2:12" ht="13.5" customHeight="1" x14ac:dyDescent="0.2">
      <c r="B44" s="43" t="s">
        <v>38</v>
      </c>
      <c r="C44" s="44" t="s">
        <v>41</v>
      </c>
      <c r="D44" s="36">
        <v>-1525111.2</v>
      </c>
      <c r="E44" s="36">
        <v>0</v>
      </c>
      <c r="F44" s="36">
        <v>0</v>
      </c>
      <c r="G44" s="36">
        <v>0</v>
      </c>
      <c r="H44" s="36">
        <v>-1644312.1</v>
      </c>
      <c r="I44" s="36">
        <v>0</v>
      </c>
      <c r="J44" s="36">
        <v>0</v>
      </c>
    </row>
    <row r="45" spans="2:12" x14ac:dyDescent="0.2">
      <c r="B45" s="45"/>
      <c r="C45" s="46"/>
      <c r="D45" s="47"/>
      <c r="E45" s="47"/>
      <c r="F45" s="47"/>
      <c r="G45" s="47"/>
      <c r="H45" s="47"/>
      <c r="I45" s="47"/>
      <c r="J45" s="47"/>
    </row>
    <row r="46" spans="2:12" x14ac:dyDescent="0.2">
      <c r="B46" s="29" t="s">
        <v>16</v>
      </c>
      <c r="C46" s="30"/>
      <c r="D46" s="48">
        <v>7362958.7999999998</v>
      </c>
      <c r="E46" s="49"/>
      <c r="F46" s="49"/>
      <c r="G46" s="49"/>
      <c r="H46" s="48">
        <v>6220128.5</v>
      </c>
      <c r="I46" s="49"/>
      <c r="J46" s="49"/>
    </row>
    <row r="47" spans="2:12" ht="7.5" customHeight="1" x14ac:dyDescent="0.2">
      <c r="B47" s="38"/>
      <c r="C47" s="50"/>
      <c r="D47" s="41"/>
      <c r="E47" s="49"/>
      <c r="F47" s="49"/>
      <c r="G47" s="49"/>
      <c r="H47" s="49"/>
      <c r="I47" s="49"/>
      <c r="J47" s="48"/>
    </row>
    <row r="48" spans="2:12" ht="17.25" customHeight="1" x14ac:dyDescent="0.2">
      <c r="B48" s="29" t="s">
        <v>17</v>
      </c>
      <c r="C48" s="30"/>
      <c r="D48" s="31">
        <f>D9+D46</f>
        <v>57807986.199999996</v>
      </c>
      <c r="E48" s="31">
        <f>E9+E45</f>
        <v>6479034</v>
      </c>
      <c r="F48" s="31">
        <f>F9+F45</f>
        <v>1273838</v>
      </c>
      <c r="G48" s="31">
        <f>G9+G45</f>
        <v>0</v>
      </c>
      <c r="H48" s="31">
        <f>H9+H46</f>
        <v>61751150.999999993</v>
      </c>
      <c r="I48" s="31"/>
      <c r="J48" s="31"/>
    </row>
    <row r="49" spans="2:10" x14ac:dyDescent="0.2">
      <c r="B49" s="29"/>
      <c r="C49" s="30"/>
      <c r="D49" s="31"/>
      <c r="E49" s="31"/>
      <c r="F49" s="31"/>
      <c r="G49" s="31"/>
      <c r="H49" s="31"/>
      <c r="I49" s="31"/>
      <c r="J49" s="31"/>
    </row>
    <row r="50" spans="2:10" x14ac:dyDescent="0.2">
      <c r="B50" s="29" t="s">
        <v>33</v>
      </c>
      <c r="C50" s="30"/>
      <c r="D50" s="31">
        <f>D51+D52+D53</f>
        <v>0</v>
      </c>
      <c r="E50" s="31">
        <f t="shared" ref="E50:G50" si="8">E51+E52+E53</f>
        <v>0</v>
      </c>
      <c r="F50" s="31">
        <f t="shared" si="8"/>
        <v>0</v>
      </c>
      <c r="G50" s="31">
        <f t="shared" si="8"/>
        <v>0</v>
      </c>
      <c r="H50" s="31">
        <f>D50+E50+F50+G50</f>
        <v>0</v>
      </c>
      <c r="I50" s="31"/>
      <c r="J50" s="31"/>
    </row>
    <row r="51" spans="2:10" ht="12.75" customHeight="1" x14ac:dyDescent="0.2">
      <c r="B51" s="33"/>
      <c r="C51" s="51" t="s">
        <v>18</v>
      </c>
      <c r="D51" s="36">
        <v>0</v>
      </c>
      <c r="E51" s="36">
        <v>0</v>
      </c>
      <c r="F51" s="36">
        <v>0</v>
      </c>
      <c r="G51" s="36">
        <v>0</v>
      </c>
      <c r="H51" s="36">
        <f>D51+E51+F51+G51</f>
        <v>0</v>
      </c>
      <c r="I51" s="40"/>
      <c r="J51" s="40"/>
    </row>
    <row r="52" spans="2:10" ht="12.75" customHeight="1" x14ac:dyDescent="0.2">
      <c r="B52" s="33"/>
      <c r="C52" s="51" t="s">
        <v>19</v>
      </c>
      <c r="D52" s="36">
        <v>0</v>
      </c>
      <c r="E52" s="36">
        <v>0</v>
      </c>
      <c r="F52" s="36">
        <v>0</v>
      </c>
      <c r="G52" s="36">
        <v>0</v>
      </c>
      <c r="H52" s="36">
        <f>D52+E52+F52+G52</f>
        <v>0</v>
      </c>
      <c r="I52" s="40"/>
      <c r="J52" s="40"/>
    </row>
    <row r="53" spans="2:10" ht="12.75" customHeight="1" x14ac:dyDescent="0.2">
      <c r="B53" s="33"/>
      <c r="C53" s="51" t="s">
        <v>20</v>
      </c>
      <c r="D53" s="36">
        <v>0</v>
      </c>
      <c r="E53" s="36">
        <v>0</v>
      </c>
      <c r="F53" s="36">
        <v>0</v>
      </c>
      <c r="G53" s="36">
        <v>0</v>
      </c>
      <c r="H53" s="36">
        <f>D53+E53+F53+G53</f>
        <v>0</v>
      </c>
      <c r="I53" s="40"/>
      <c r="J53" s="40"/>
    </row>
    <row r="54" spans="2:10" ht="8.25" customHeight="1" x14ac:dyDescent="0.2">
      <c r="B54" s="52"/>
      <c r="C54" s="53"/>
      <c r="D54" s="54"/>
      <c r="E54" s="54"/>
      <c r="F54" s="54"/>
      <c r="G54" s="54"/>
      <c r="H54" s="54"/>
      <c r="I54" s="31"/>
      <c r="J54" s="31"/>
    </row>
    <row r="55" spans="2:10" ht="15.75" customHeight="1" x14ac:dyDescent="0.2">
      <c r="B55" s="29" t="s">
        <v>21</v>
      </c>
      <c r="C55" s="30"/>
      <c r="D55" s="31">
        <f>+D56+D57</f>
        <v>1525111.2</v>
      </c>
      <c r="E55" s="31">
        <f t="shared" ref="E55:H55" si="9">+E56+E57</f>
        <v>0</v>
      </c>
      <c r="F55" s="31">
        <f t="shared" si="9"/>
        <v>0</v>
      </c>
      <c r="G55" s="31">
        <f t="shared" si="9"/>
        <v>0</v>
      </c>
      <c r="H55" s="31">
        <f t="shared" si="9"/>
        <v>1644312.1</v>
      </c>
      <c r="I55" s="31"/>
      <c r="J55" s="31"/>
    </row>
    <row r="56" spans="2:10" ht="12.75" customHeight="1" x14ac:dyDescent="0.2">
      <c r="B56" s="33"/>
      <c r="C56" s="51" t="s">
        <v>116</v>
      </c>
      <c r="D56" s="36">
        <v>1298197</v>
      </c>
      <c r="E56" s="36">
        <v>0</v>
      </c>
      <c r="F56" s="36">
        <v>0</v>
      </c>
      <c r="G56" s="36">
        <v>0</v>
      </c>
      <c r="H56" s="36">
        <v>1399816.6</v>
      </c>
      <c r="I56" s="55"/>
      <c r="J56" s="40"/>
    </row>
    <row r="57" spans="2:10" ht="12.75" customHeight="1" x14ac:dyDescent="0.2">
      <c r="B57" s="33"/>
      <c r="C57" s="51" t="s">
        <v>117</v>
      </c>
      <c r="D57" s="36">
        <v>226914.2</v>
      </c>
      <c r="E57" s="56">
        <v>0</v>
      </c>
      <c r="F57" s="36">
        <v>0</v>
      </c>
      <c r="G57" s="36">
        <v>0</v>
      </c>
      <c r="H57" s="36">
        <v>244495.5</v>
      </c>
      <c r="I57" s="40"/>
      <c r="J57" s="40"/>
    </row>
    <row r="58" spans="2:10" ht="12.75" customHeight="1" x14ac:dyDescent="0.2">
      <c r="B58" s="57"/>
      <c r="C58" s="58"/>
      <c r="D58" s="59"/>
      <c r="E58" s="59"/>
      <c r="F58" s="59"/>
      <c r="G58" s="59"/>
      <c r="H58" s="59"/>
      <c r="I58" s="59"/>
      <c r="J58" s="59"/>
    </row>
    <row r="59" spans="2:10" ht="9" customHeight="1" x14ac:dyDescent="0.2"/>
    <row r="60" spans="2:10" x14ac:dyDescent="0.2">
      <c r="B60" s="60">
        <v>1</v>
      </c>
      <c r="C60" s="61" t="s">
        <v>25</v>
      </c>
      <c r="D60" s="61"/>
      <c r="E60" s="61"/>
      <c r="F60" s="61"/>
      <c r="G60" s="61"/>
      <c r="H60" s="61"/>
      <c r="I60" s="61"/>
      <c r="J60" s="61"/>
    </row>
    <row r="61" spans="2:10" ht="15" x14ac:dyDescent="0.2">
      <c r="B61" s="62" t="s">
        <v>38</v>
      </c>
      <c r="C61" s="61" t="s">
        <v>26</v>
      </c>
      <c r="D61" s="61"/>
      <c r="E61" s="61"/>
      <c r="F61" s="61"/>
      <c r="G61" s="61"/>
      <c r="H61" s="61"/>
      <c r="I61" s="61"/>
      <c r="J61" s="61"/>
    </row>
    <row r="62" spans="2:10" ht="15" x14ac:dyDescent="0.2">
      <c r="B62" s="62" t="s">
        <v>38</v>
      </c>
      <c r="C62" s="61" t="s">
        <v>39</v>
      </c>
      <c r="D62" s="61"/>
      <c r="E62" s="61"/>
      <c r="F62" s="61"/>
      <c r="G62" s="61"/>
      <c r="H62" s="61"/>
      <c r="I62" s="61"/>
      <c r="J62" s="61"/>
    </row>
    <row r="63" spans="2:10" ht="15" x14ac:dyDescent="0.2">
      <c r="B63" s="62" t="s">
        <v>38</v>
      </c>
      <c r="C63" s="61" t="s">
        <v>40</v>
      </c>
      <c r="D63" s="61"/>
      <c r="E63" s="61"/>
      <c r="F63" s="61"/>
      <c r="G63" s="61"/>
      <c r="H63" s="61"/>
      <c r="I63" s="61"/>
      <c r="J63" s="61"/>
    </row>
    <row r="64" spans="2:10" ht="11.25" customHeight="1" x14ac:dyDescent="0.2">
      <c r="B64" s="62"/>
      <c r="C64" s="63"/>
      <c r="D64" s="63"/>
      <c r="E64" s="63"/>
      <c r="F64" s="63"/>
      <c r="G64" s="63"/>
      <c r="H64" s="63"/>
      <c r="I64" s="64"/>
      <c r="J64" s="63"/>
    </row>
    <row r="65" spans="2:10" ht="24.75" x14ac:dyDescent="0.2">
      <c r="B65" s="9" t="s">
        <v>22</v>
      </c>
      <c r="C65" s="10"/>
      <c r="D65" s="4" t="s">
        <v>27</v>
      </c>
      <c r="E65" s="4" t="s">
        <v>28</v>
      </c>
      <c r="F65" s="4" t="s">
        <v>29</v>
      </c>
      <c r="G65" s="4" t="s">
        <v>23</v>
      </c>
      <c r="H65" s="4" t="s">
        <v>30</v>
      </c>
    </row>
    <row r="66" spans="2:10" x14ac:dyDescent="0.2">
      <c r="B66" s="11" t="s">
        <v>24</v>
      </c>
      <c r="C66" s="12"/>
      <c r="D66" s="2"/>
      <c r="E66" s="2"/>
      <c r="F66" s="2"/>
      <c r="G66" s="2"/>
      <c r="H66" s="2"/>
    </row>
    <row r="67" spans="2:10" ht="10.5" customHeight="1" x14ac:dyDescent="0.2">
      <c r="B67" s="65"/>
      <c r="C67" s="51" t="s">
        <v>106</v>
      </c>
      <c r="D67" s="66">
        <v>650000000</v>
      </c>
      <c r="E67" s="67" t="s">
        <v>55</v>
      </c>
      <c r="F67" s="67" t="s">
        <v>56</v>
      </c>
      <c r="G67" s="67" t="s">
        <v>59</v>
      </c>
      <c r="H67" s="68">
        <v>8.8599999999999998E-2</v>
      </c>
      <c r="I67" s="69"/>
      <c r="J67" s="69"/>
    </row>
    <row r="68" spans="2:10" ht="12.75" customHeight="1" x14ac:dyDescent="0.2">
      <c r="B68" s="65"/>
      <c r="C68" s="70" t="s">
        <v>34</v>
      </c>
      <c r="D68" s="66">
        <v>850000000</v>
      </c>
      <c r="E68" s="71" t="s">
        <v>55</v>
      </c>
      <c r="F68" s="67" t="s">
        <v>57</v>
      </c>
      <c r="G68" s="67" t="s">
        <v>59</v>
      </c>
      <c r="H68" s="68">
        <v>8.8700000000000001E-2</v>
      </c>
      <c r="I68" s="69"/>
      <c r="J68" s="69"/>
    </row>
    <row r="69" spans="2:10" ht="12.75" customHeight="1" x14ac:dyDescent="0.2">
      <c r="B69" s="5"/>
      <c r="C69" s="3" t="s">
        <v>107</v>
      </c>
      <c r="D69" s="72">
        <v>850000000</v>
      </c>
      <c r="E69" s="7" t="s">
        <v>55</v>
      </c>
      <c r="F69" s="8" t="s">
        <v>58</v>
      </c>
      <c r="G69" s="8" t="s">
        <v>59</v>
      </c>
      <c r="H69" s="73">
        <v>9.1499999999999998E-2</v>
      </c>
      <c r="I69" s="69"/>
      <c r="J69" s="69"/>
    </row>
    <row r="70" spans="2:10" x14ac:dyDescent="0.2"/>
    <row r="71" spans="2:10" x14ac:dyDescent="0.2"/>
    <row r="72" spans="2:10" ht="24.75" x14ac:dyDescent="0.2">
      <c r="B72" s="9" t="s">
        <v>114</v>
      </c>
      <c r="C72" s="10"/>
      <c r="D72" s="4" t="s">
        <v>27</v>
      </c>
      <c r="E72" s="4" t="s">
        <v>28</v>
      </c>
      <c r="F72" s="4" t="s">
        <v>29</v>
      </c>
      <c r="G72" s="4" t="s">
        <v>23</v>
      </c>
      <c r="H72" s="4" t="s">
        <v>30</v>
      </c>
    </row>
    <row r="73" spans="2:10" x14ac:dyDescent="0.2">
      <c r="B73" s="11" t="s">
        <v>115</v>
      </c>
      <c r="C73" s="12"/>
      <c r="D73" s="2"/>
      <c r="E73" s="2"/>
      <c r="F73" s="2"/>
      <c r="G73" s="2"/>
      <c r="H73" s="2"/>
    </row>
    <row r="74" spans="2:10" x14ac:dyDescent="0.2">
      <c r="B74" s="74" t="s">
        <v>108</v>
      </c>
      <c r="C74" s="76"/>
      <c r="D74" s="77">
        <v>5000000000</v>
      </c>
      <c r="E74" s="75" t="s">
        <v>60</v>
      </c>
      <c r="F74" s="67" t="s">
        <v>61</v>
      </c>
      <c r="G74" s="67" t="s">
        <v>59</v>
      </c>
      <c r="H74" s="67" t="s">
        <v>105</v>
      </c>
    </row>
    <row r="75" spans="2:10" x14ac:dyDescent="0.2">
      <c r="B75" s="74" t="s">
        <v>109</v>
      </c>
      <c r="C75" s="76"/>
      <c r="D75" s="77">
        <v>5000000000</v>
      </c>
      <c r="E75" s="75" t="s">
        <v>60</v>
      </c>
      <c r="F75" s="67" t="s">
        <v>62</v>
      </c>
      <c r="G75" s="67" t="s">
        <v>59</v>
      </c>
      <c r="H75" s="67" t="s">
        <v>105</v>
      </c>
    </row>
    <row r="76" spans="2:10" x14ac:dyDescent="0.2">
      <c r="B76" s="74" t="s">
        <v>35</v>
      </c>
      <c r="C76" s="76"/>
      <c r="D76" s="77">
        <v>13400000000</v>
      </c>
      <c r="E76" s="75" t="s">
        <v>63</v>
      </c>
      <c r="F76" s="67" t="s">
        <v>64</v>
      </c>
      <c r="G76" s="67" t="s">
        <v>59</v>
      </c>
      <c r="H76" s="67" t="s">
        <v>105</v>
      </c>
    </row>
    <row r="77" spans="2:10" x14ac:dyDescent="0.2">
      <c r="B77" s="74" t="s">
        <v>54</v>
      </c>
      <c r="C77" s="76"/>
      <c r="D77" s="77">
        <v>800000000</v>
      </c>
      <c r="E77" s="75" t="s">
        <v>60</v>
      </c>
      <c r="F77" s="67" t="s">
        <v>65</v>
      </c>
      <c r="G77" s="67" t="s">
        <v>59</v>
      </c>
      <c r="H77" s="67" t="s">
        <v>105</v>
      </c>
    </row>
    <row r="78" spans="2:10" x14ac:dyDescent="0.2">
      <c r="B78" s="74" t="s">
        <v>34</v>
      </c>
      <c r="C78" s="76"/>
      <c r="D78" s="77">
        <v>8500000000</v>
      </c>
      <c r="E78" s="75" t="s">
        <v>63</v>
      </c>
      <c r="F78" s="67" t="s">
        <v>66</v>
      </c>
      <c r="G78" s="67" t="s">
        <v>59</v>
      </c>
      <c r="H78" s="67" t="s">
        <v>105</v>
      </c>
    </row>
    <row r="79" spans="2:10" x14ac:dyDescent="0.2">
      <c r="B79" s="74" t="s">
        <v>54</v>
      </c>
      <c r="C79" s="76"/>
      <c r="D79" s="77">
        <v>1500000000</v>
      </c>
      <c r="E79" s="75" t="s">
        <v>63</v>
      </c>
      <c r="F79" s="67" t="s">
        <v>64</v>
      </c>
      <c r="G79" s="67" t="s">
        <v>59</v>
      </c>
      <c r="H79" s="67" t="s">
        <v>105</v>
      </c>
    </row>
    <row r="80" spans="2:10" x14ac:dyDescent="0.2">
      <c r="B80" s="74" t="s">
        <v>110</v>
      </c>
      <c r="C80" s="76"/>
      <c r="D80" s="77">
        <v>3017000000</v>
      </c>
      <c r="E80" s="75" t="s">
        <v>63</v>
      </c>
      <c r="F80" s="67" t="s">
        <v>67</v>
      </c>
      <c r="G80" s="67" t="s">
        <v>59</v>
      </c>
      <c r="H80" s="67" t="s">
        <v>105</v>
      </c>
    </row>
    <row r="81" spans="2:8" x14ac:dyDescent="0.2">
      <c r="B81" s="74" t="s">
        <v>110</v>
      </c>
      <c r="C81" s="76"/>
      <c r="D81" s="77"/>
      <c r="E81" s="75" t="s">
        <v>63</v>
      </c>
      <c r="F81" s="67" t="s">
        <v>68</v>
      </c>
      <c r="G81" s="67" t="s">
        <v>59</v>
      </c>
      <c r="H81" s="67" t="s">
        <v>105</v>
      </c>
    </row>
    <row r="82" spans="2:8" x14ac:dyDescent="0.2">
      <c r="B82" s="74" t="s">
        <v>110</v>
      </c>
      <c r="C82" s="76"/>
      <c r="D82" s="77"/>
      <c r="E82" s="75" t="s">
        <v>63</v>
      </c>
      <c r="F82" s="67" t="s">
        <v>69</v>
      </c>
      <c r="G82" s="67" t="s">
        <v>59</v>
      </c>
      <c r="H82" s="67" t="s">
        <v>105</v>
      </c>
    </row>
    <row r="83" spans="2:8" x14ac:dyDescent="0.2">
      <c r="B83" s="74" t="s">
        <v>110</v>
      </c>
      <c r="C83" s="76"/>
      <c r="D83" s="77"/>
      <c r="E83" s="75" t="s">
        <v>63</v>
      </c>
      <c r="F83" s="67" t="s">
        <v>67</v>
      </c>
      <c r="G83" s="67" t="s">
        <v>59</v>
      </c>
      <c r="H83" s="67" t="s">
        <v>105</v>
      </c>
    </row>
    <row r="84" spans="2:8" x14ac:dyDescent="0.2">
      <c r="B84" s="74" t="s">
        <v>110</v>
      </c>
      <c r="C84" s="76"/>
      <c r="D84" s="77"/>
      <c r="E84" s="75" t="s">
        <v>63</v>
      </c>
      <c r="F84" s="67" t="s">
        <v>70</v>
      </c>
      <c r="G84" s="67" t="s">
        <v>59</v>
      </c>
      <c r="H84" s="67" t="s">
        <v>105</v>
      </c>
    </row>
    <row r="85" spans="2:8" x14ac:dyDescent="0.2">
      <c r="B85" s="74" t="s">
        <v>110</v>
      </c>
      <c r="C85" s="76"/>
      <c r="D85" s="77"/>
      <c r="E85" s="75" t="s">
        <v>63</v>
      </c>
      <c r="F85" s="67" t="s">
        <v>71</v>
      </c>
      <c r="G85" s="67" t="s">
        <v>59</v>
      </c>
      <c r="H85" s="67" t="s">
        <v>105</v>
      </c>
    </row>
    <row r="86" spans="2:8" x14ac:dyDescent="0.2">
      <c r="B86" s="74" t="s">
        <v>110</v>
      </c>
      <c r="C86" s="76"/>
      <c r="D86" s="77"/>
      <c r="E86" s="75" t="s">
        <v>63</v>
      </c>
      <c r="F86" s="67" t="s">
        <v>72</v>
      </c>
      <c r="G86" s="67" t="s">
        <v>59</v>
      </c>
      <c r="H86" s="67" t="s">
        <v>105</v>
      </c>
    </row>
    <row r="87" spans="2:8" x14ac:dyDescent="0.2">
      <c r="B87" s="74" t="s">
        <v>110</v>
      </c>
      <c r="C87" s="76"/>
      <c r="D87" s="77"/>
      <c r="E87" s="75" t="s">
        <v>63</v>
      </c>
      <c r="F87" s="67" t="s">
        <v>73</v>
      </c>
      <c r="G87" s="67" t="s">
        <v>59</v>
      </c>
      <c r="H87" s="67" t="s">
        <v>105</v>
      </c>
    </row>
    <row r="88" spans="2:8" x14ac:dyDescent="0.2">
      <c r="B88" s="74" t="s">
        <v>110</v>
      </c>
      <c r="C88" s="76"/>
      <c r="D88" s="77"/>
      <c r="E88" s="75" t="s">
        <v>74</v>
      </c>
      <c r="F88" s="67" t="s">
        <v>75</v>
      </c>
      <c r="G88" s="67" t="s">
        <v>59</v>
      </c>
      <c r="H88" s="67" t="s">
        <v>105</v>
      </c>
    </row>
    <row r="89" spans="2:8" x14ac:dyDescent="0.2">
      <c r="B89" s="74" t="s">
        <v>111</v>
      </c>
      <c r="C89" s="76"/>
      <c r="D89" s="77">
        <v>1300000000</v>
      </c>
      <c r="E89" s="75" t="s">
        <v>63</v>
      </c>
      <c r="F89" s="67" t="s">
        <v>76</v>
      </c>
      <c r="G89" s="67" t="s">
        <v>59</v>
      </c>
      <c r="H89" s="67" t="s">
        <v>105</v>
      </c>
    </row>
    <row r="90" spans="2:8" x14ac:dyDescent="0.2">
      <c r="B90" s="74" t="s">
        <v>111</v>
      </c>
      <c r="C90" s="76"/>
      <c r="D90" s="77"/>
      <c r="E90" s="75" t="s">
        <v>63</v>
      </c>
      <c r="F90" s="67" t="s">
        <v>77</v>
      </c>
      <c r="G90" s="67" t="s">
        <v>59</v>
      </c>
      <c r="H90" s="67" t="s">
        <v>105</v>
      </c>
    </row>
    <row r="91" spans="2:8" x14ac:dyDescent="0.2">
      <c r="B91" s="74" t="s">
        <v>111</v>
      </c>
      <c r="C91" s="76"/>
      <c r="D91" s="77"/>
      <c r="E91" s="75" t="s">
        <v>63</v>
      </c>
      <c r="F91" s="67" t="s">
        <v>77</v>
      </c>
      <c r="G91" s="67" t="s">
        <v>59</v>
      </c>
      <c r="H91" s="67" t="s">
        <v>105</v>
      </c>
    </row>
    <row r="92" spans="2:8" x14ac:dyDescent="0.2">
      <c r="B92" s="74" t="s">
        <v>111</v>
      </c>
      <c r="C92" s="76"/>
      <c r="D92" s="77"/>
      <c r="E92" s="75" t="s">
        <v>63</v>
      </c>
      <c r="F92" s="67" t="s">
        <v>78</v>
      </c>
      <c r="G92" s="67" t="s">
        <v>59</v>
      </c>
      <c r="H92" s="67" t="s">
        <v>105</v>
      </c>
    </row>
    <row r="93" spans="2:8" x14ac:dyDescent="0.2">
      <c r="B93" s="74" t="s">
        <v>111</v>
      </c>
      <c r="C93" s="76"/>
      <c r="D93" s="77"/>
      <c r="E93" s="75" t="s">
        <v>63</v>
      </c>
      <c r="F93" s="67" t="s">
        <v>79</v>
      </c>
      <c r="G93" s="67" t="s">
        <v>59</v>
      </c>
      <c r="H93" s="67" t="s">
        <v>105</v>
      </c>
    </row>
    <row r="94" spans="2:8" x14ac:dyDescent="0.2">
      <c r="B94" s="74" t="s">
        <v>111</v>
      </c>
      <c r="C94" s="76"/>
      <c r="D94" s="77"/>
      <c r="E94" s="75" t="s">
        <v>63</v>
      </c>
      <c r="F94" s="67" t="s">
        <v>79</v>
      </c>
      <c r="G94" s="67" t="s">
        <v>59</v>
      </c>
      <c r="H94" s="67" t="s">
        <v>105</v>
      </c>
    </row>
    <row r="95" spans="2:8" x14ac:dyDescent="0.2">
      <c r="B95" s="74" t="s">
        <v>111</v>
      </c>
      <c r="C95" s="76"/>
      <c r="D95" s="77"/>
      <c r="E95" s="75" t="s">
        <v>63</v>
      </c>
      <c r="F95" s="67" t="s">
        <v>80</v>
      </c>
      <c r="G95" s="67" t="s">
        <v>59</v>
      </c>
      <c r="H95" s="67" t="s">
        <v>105</v>
      </c>
    </row>
    <row r="96" spans="2:8" x14ac:dyDescent="0.2">
      <c r="B96" s="74" t="s">
        <v>35</v>
      </c>
      <c r="C96" s="76"/>
      <c r="D96" s="77">
        <v>500000000</v>
      </c>
      <c r="E96" s="75" t="s">
        <v>74</v>
      </c>
      <c r="F96" s="67" t="s">
        <v>81</v>
      </c>
      <c r="G96" s="67" t="s">
        <v>59</v>
      </c>
      <c r="H96" s="67" t="s">
        <v>105</v>
      </c>
    </row>
    <row r="97" spans="2:8" x14ac:dyDescent="0.2">
      <c r="B97" s="74" t="s">
        <v>34</v>
      </c>
      <c r="C97" s="76"/>
      <c r="D97" s="77">
        <v>109994825.40000001</v>
      </c>
      <c r="E97" s="75" t="s">
        <v>74</v>
      </c>
      <c r="F97" s="67" t="s">
        <v>81</v>
      </c>
      <c r="G97" s="67" t="s">
        <v>59</v>
      </c>
      <c r="H97" s="67" t="s">
        <v>105</v>
      </c>
    </row>
    <row r="98" spans="2:8" x14ac:dyDescent="0.2">
      <c r="B98" s="74" t="s">
        <v>34</v>
      </c>
      <c r="C98" s="76"/>
      <c r="D98" s="77">
        <v>109994825.40000001</v>
      </c>
      <c r="E98" s="75" t="s">
        <v>74</v>
      </c>
      <c r="F98" s="67" t="s">
        <v>81</v>
      </c>
      <c r="G98" s="67" t="s">
        <v>59</v>
      </c>
      <c r="H98" s="67" t="s">
        <v>105</v>
      </c>
    </row>
    <row r="99" spans="2:8" x14ac:dyDescent="0.2">
      <c r="B99" s="74" t="s">
        <v>34</v>
      </c>
      <c r="C99" s="76"/>
      <c r="D99" s="77">
        <v>109994825.40000001</v>
      </c>
      <c r="E99" s="75" t="s">
        <v>74</v>
      </c>
      <c r="F99" s="67" t="s">
        <v>81</v>
      </c>
      <c r="G99" s="67" t="s">
        <v>59</v>
      </c>
      <c r="H99" s="67" t="s">
        <v>105</v>
      </c>
    </row>
    <row r="100" spans="2:8" x14ac:dyDescent="0.2">
      <c r="B100" s="74" t="s">
        <v>34</v>
      </c>
      <c r="C100" s="76"/>
      <c r="D100" s="77">
        <v>109994825.40000001</v>
      </c>
      <c r="E100" s="75" t="s">
        <v>74</v>
      </c>
      <c r="F100" s="67" t="s">
        <v>81</v>
      </c>
      <c r="G100" s="67" t="s">
        <v>59</v>
      </c>
      <c r="H100" s="67" t="s">
        <v>105</v>
      </c>
    </row>
    <row r="101" spans="2:8" x14ac:dyDescent="0.2">
      <c r="B101" s="74" t="s">
        <v>34</v>
      </c>
      <c r="C101" s="76"/>
      <c r="D101" s="77">
        <v>109994825.40000001</v>
      </c>
      <c r="E101" s="75" t="s">
        <v>74</v>
      </c>
      <c r="F101" s="67" t="s">
        <v>81</v>
      </c>
      <c r="G101" s="67" t="s">
        <v>59</v>
      </c>
      <c r="H101" s="67" t="s">
        <v>105</v>
      </c>
    </row>
    <row r="102" spans="2:8" x14ac:dyDescent="0.2">
      <c r="B102" s="74" t="s">
        <v>34</v>
      </c>
      <c r="C102" s="76"/>
      <c r="D102" s="77">
        <v>109994825.40000001</v>
      </c>
      <c r="E102" s="75" t="s">
        <v>74</v>
      </c>
      <c r="F102" s="67" t="s">
        <v>81</v>
      </c>
      <c r="G102" s="67" t="s">
        <v>59</v>
      </c>
      <c r="H102" s="67" t="s">
        <v>105</v>
      </c>
    </row>
    <row r="103" spans="2:8" x14ac:dyDescent="0.2">
      <c r="B103" s="74" t="s">
        <v>34</v>
      </c>
      <c r="C103" s="76"/>
      <c r="D103" s="77">
        <v>109994825.40000001</v>
      </c>
      <c r="E103" s="75" t="s">
        <v>74</v>
      </c>
      <c r="F103" s="67" t="s">
        <v>81</v>
      </c>
      <c r="G103" s="67" t="s">
        <v>59</v>
      </c>
      <c r="H103" s="67" t="s">
        <v>105</v>
      </c>
    </row>
    <row r="104" spans="2:8" x14ac:dyDescent="0.2">
      <c r="B104" s="74" t="s">
        <v>34</v>
      </c>
      <c r="C104" s="76"/>
      <c r="D104" s="77">
        <v>109994825.40000001</v>
      </c>
      <c r="E104" s="75" t="s">
        <v>74</v>
      </c>
      <c r="F104" s="67" t="s">
        <v>81</v>
      </c>
      <c r="G104" s="67" t="s">
        <v>59</v>
      </c>
      <c r="H104" s="67" t="s">
        <v>105</v>
      </c>
    </row>
    <row r="105" spans="2:8" x14ac:dyDescent="0.2">
      <c r="B105" s="74" t="s">
        <v>34</v>
      </c>
      <c r="C105" s="76"/>
      <c r="D105" s="77">
        <v>109994825.40000001</v>
      </c>
      <c r="E105" s="75" t="s">
        <v>74</v>
      </c>
      <c r="F105" s="67" t="s">
        <v>81</v>
      </c>
      <c r="G105" s="67" t="s">
        <v>59</v>
      </c>
      <c r="H105" s="67" t="s">
        <v>105</v>
      </c>
    </row>
    <row r="106" spans="2:8" x14ac:dyDescent="0.2">
      <c r="B106" s="74" t="s">
        <v>34</v>
      </c>
      <c r="C106" s="76"/>
      <c r="D106" s="77">
        <v>109994825.40000001</v>
      </c>
      <c r="E106" s="75" t="s">
        <v>74</v>
      </c>
      <c r="F106" s="67" t="s">
        <v>81</v>
      </c>
      <c r="G106" s="67" t="s">
        <v>59</v>
      </c>
      <c r="H106" s="67" t="s">
        <v>105</v>
      </c>
    </row>
    <row r="107" spans="2:8" x14ac:dyDescent="0.2">
      <c r="B107" s="74" t="s">
        <v>34</v>
      </c>
      <c r="C107" s="76"/>
      <c r="D107" s="77">
        <v>1500000000</v>
      </c>
      <c r="E107" s="75" t="s">
        <v>63</v>
      </c>
      <c r="F107" s="67" t="s">
        <v>82</v>
      </c>
      <c r="G107" s="67" t="s">
        <v>59</v>
      </c>
      <c r="H107" s="67" t="s">
        <v>105</v>
      </c>
    </row>
    <row r="108" spans="2:8" x14ac:dyDescent="0.2">
      <c r="B108" s="74" t="s">
        <v>112</v>
      </c>
      <c r="C108" s="76"/>
      <c r="D108" s="77">
        <v>1000000000</v>
      </c>
      <c r="E108" s="75" t="s">
        <v>63</v>
      </c>
      <c r="F108" s="67" t="s">
        <v>83</v>
      </c>
      <c r="G108" s="67" t="s">
        <v>59</v>
      </c>
      <c r="H108" s="67" t="s">
        <v>105</v>
      </c>
    </row>
    <row r="109" spans="2:8" x14ac:dyDescent="0.2">
      <c r="B109" s="74" t="s">
        <v>112</v>
      </c>
      <c r="C109" s="76"/>
      <c r="D109" s="77">
        <v>1500000000</v>
      </c>
      <c r="E109" s="75" t="s">
        <v>63</v>
      </c>
      <c r="F109" s="67" t="s">
        <v>84</v>
      </c>
      <c r="G109" s="67" t="s">
        <v>59</v>
      </c>
      <c r="H109" s="67" t="s">
        <v>105</v>
      </c>
    </row>
    <row r="110" spans="2:8" x14ac:dyDescent="0.2">
      <c r="B110" s="74" t="s">
        <v>112</v>
      </c>
      <c r="C110" s="76"/>
      <c r="D110" s="77">
        <v>1500000000</v>
      </c>
      <c r="E110" s="75" t="s">
        <v>63</v>
      </c>
      <c r="F110" s="67" t="s">
        <v>85</v>
      </c>
      <c r="G110" s="67" t="s">
        <v>59</v>
      </c>
      <c r="H110" s="67" t="s">
        <v>105</v>
      </c>
    </row>
    <row r="111" spans="2:8" x14ac:dyDescent="0.2">
      <c r="B111" s="74" t="s">
        <v>112</v>
      </c>
      <c r="C111" s="76"/>
      <c r="D111" s="77">
        <v>600000000</v>
      </c>
      <c r="E111" s="75" t="s">
        <v>86</v>
      </c>
      <c r="F111" s="67" t="s">
        <v>87</v>
      </c>
      <c r="G111" s="67" t="s">
        <v>59</v>
      </c>
      <c r="H111" s="67" t="s">
        <v>105</v>
      </c>
    </row>
    <row r="112" spans="2:8" x14ac:dyDescent="0.2">
      <c r="B112" s="74" t="s">
        <v>53</v>
      </c>
      <c r="C112" s="76"/>
      <c r="D112" s="77">
        <v>1400000000</v>
      </c>
      <c r="E112" s="75" t="s">
        <v>86</v>
      </c>
      <c r="F112" s="67" t="s">
        <v>88</v>
      </c>
      <c r="G112" s="67" t="s">
        <v>59</v>
      </c>
      <c r="H112" s="67" t="s">
        <v>105</v>
      </c>
    </row>
    <row r="113" spans="2:8" x14ac:dyDescent="0.2">
      <c r="B113" s="74" t="s">
        <v>53</v>
      </c>
      <c r="C113" s="76"/>
      <c r="D113" s="77">
        <v>2000000000</v>
      </c>
      <c r="E113" s="75" t="s">
        <v>63</v>
      </c>
      <c r="F113" s="67" t="s">
        <v>87</v>
      </c>
      <c r="G113" s="67" t="s">
        <v>59</v>
      </c>
      <c r="H113" s="67" t="s">
        <v>105</v>
      </c>
    </row>
    <row r="114" spans="2:8" x14ac:dyDescent="0.2">
      <c r="B114" s="74" t="s">
        <v>112</v>
      </c>
      <c r="C114" s="76"/>
      <c r="D114" s="77">
        <v>1000000000</v>
      </c>
      <c r="E114" s="75" t="s">
        <v>63</v>
      </c>
      <c r="F114" s="67" t="s">
        <v>87</v>
      </c>
      <c r="G114" s="67" t="s">
        <v>59</v>
      </c>
      <c r="H114" s="67" t="s">
        <v>105</v>
      </c>
    </row>
    <row r="115" spans="2:8" x14ac:dyDescent="0.2">
      <c r="B115" s="74" t="s">
        <v>35</v>
      </c>
      <c r="C115" s="76"/>
      <c r="D115" s="77">
        <v>500000000</v>
      </c>
      <c r="E115" s="75" t="s">
        <v>63</v>
      </c>
      <c r="F115" s="67" t="s">
        <v>89</v>
      </c>
      <c r="G115" s="67" t="s">
        <v>59</v>
      </c>
      <c r="H115" s="67" t="s">
        <v>105</v>
      </c>
    </row>
    <row r="116" spans="2:8" x14ac:dyDescent="0.2">
      <c r="B116" s="74" t="s">
        <v>54</v>
      </c>
      <c r="C116" s="76"/>
      <c r="D116" s="77">
        <v>500000000</v>
      </c>
      <c r="E116" s="75" t="s">
        <v>63</v>
      </c>
      <c r="F116" s="67" t="s">
        <v>90</v>
      </c>
      <c r="G116" s="67" t="s">
        <v>59</v>
      </c>
      <c r="H116" s="67" t="s">
        <v>105</v>
      </c>
    </row>
    <row r="117" spans="2:8" x14ac:dyDescent="0.2">
      <c r="B117" s="74" t="s">
        <v>54</v>
      </c>
      <c r="C117" s="76"/>
      <c r="D117" s="77">
        <v>1637000000</v>
      </c>
      <c r="E117" s="75" t="s">
        <v>63</v>
      </c>
      <c r="F117" s="67" t="s">
        <v>64</v>
      </c>
      <c r="G117" s="67" t="s">
        <v>59</v>
      </c>
      <c r="H117" s="67" t="s">
        <v>105</v>
      </c>
    </row>
    <row r="118" spans="2:8" x14ac:dyDescent="0.2">
      <c r="B118" s="74" t="s">
        <v>91</v>
      </c>
      <c r="C118" s="76"/>
      <c r="D118" s="77">
        <v>2890000000</v>
      </c>
      <c r="E118" s="75" t="s">
        <v>86</v>
      </c>
      <c r="F118" s="67" t="s">
        <v>92</v>
      </c>
      <c r="G118" s="67" t="s">
        <v>59</v>
      </c>
      <c r="H118" s="67" t="s">
        <v>105</v>
      </c>
    </row>
    <row r="119" spans="2:8" x14ac:dyDescent="0.2">
      <c r="B119" s="74" t="s">
        <v>54</v>
      </c>
      <c r="C119" s="76"/>
      <c r="D119" s="77">
        <v>1000000000</v>
      </c>
      <c r="E119" s="75" t="s">
        <v>63</v>
      </c>
      <c r="F119" s="67" t="s">
        <v>93</v>
      </c>
      <c r="G119" s="67" t="s">
        <v>59</v>
      </c>
      <c r="H119" s="67" t="s">
        <v>105</v>
      </c>
    </row>
    <row r="120" spans="2:8" x14ac:dyDescent="0.2">
      <c r="B120" s="74" t="s">
        <v>53</v>
      </c>
      <c r="C120" s="76"/>
      <c r="D120" s="77">
        <v>2000000000</v>
      </c>
      <c r="E120" s="75" t="s">
        <v>63</v>
      </c>
      <c r="F120" s="67" t="s">
        <v>94</v>
      </c>
      <c r="G120" s="67" t="s">
        <v>59</v>
      </c>
      <c r="H120" s="67" t="s">
        <v>105</v>
      </c>
    </row>
    <row r="121" spans="2:8" x14ac:dyDescent="0.2">
      <c r="B121" s="74" t="s">
        <v>54</v>
      </c>
      <c r="C121" s="76"/>
      <c r="D121" s="77">
        <v>1110000000</v>
      </c>
      <c r="E121" s="75" t="s">
        <v>63</v>
      </c>
      <c r="F121" s="67" t="s">
        <v>58</v>
      </c>
      <c r="G121" s="67" t="s">
        <v>59</v>
      </c>
      <c r="H121" s="67" t="s">
        <v>105</v>
      </c>
    </row>
    <row r="122" spans="2:8" x14ac:dyDescent="0.2">
      <c r="B122" s="74" t="s">
        <v>53</v>
      </c>
      <c r="C122" s="76"/>
      <c r="D122" s="77">
        <v>1500000000</v>
      </c>
      <c r="E122" s="75" t="s">
        <v>63</v>
      </c>
      <c r="F122" s="67" t="s">
        <v>56</v>
      </c>
      <c r="G122" s="67" t="s">
        <v>59</v>
      </c>
      <c r="H122" s="67" t="s">
        <v>105</v>
      </c>
    </row>
    <row r="123" spans="2:8" x14ac:dyDescent="0.2">
      <c r="B123" s="74" t="s">
        <v>113</v>
      </c>
      <c r="C123" s="76"/>
      <c r="D123" s="77">
        <v>28000000</v>
      </c>
      <c r="E123" s="75" t="s">
        <v>60</v>
      </c>
      <c r="F123" s="67" t="s">
        <v>95</v>
      </c>
      <c r="G123" s="67" t="s">
        <v>59</v>
      </c>
      <c r="H123" s="67" t="s">
        <v>105</v>
      </c>
    </row>
    <row r="124" spans="2:8" x14ac:dyDescent="0.2">
      <c r="B124" s="74" t="s">
        <v>96</v>
      </c>
      <c r="C124" s="76"/>
      <c r="D124" s="77">
        <v>60000000</v>
      </c>
      <c r="E124" s="75" t="s">
        <v>63</v>
      </c>
      <c r="F124" s="67" t="s">
        <v>97</v>
      </c>
      <c r="G124" s="67" t="s">
        <v>59</v>
      </c>
      <c r="H124" s="67" t="s">
        <v>105</v>
      </c>
    </row>
    <row r="125" spans="2:8" x14ac:dyDescent="0.2">
      <c r="B125" s="74" t="s">
        <v>98</v>
      </c>
      <c r="C125" s="76"/>
      <c r="D125" s="77">
        <v>24000000</v>
      </c>
      <c r="E125" s="75" t="s">
        <v>99</v>
      </c>
      <c r="F125" s="67" t="s">
        <v>100</v>
      </c>
      <c r="G125" s="67" t="s">
        <v>59</v>
      </c>
      <c r="H125" s="67" t="s">
        <v>105</v>
      </c>
    </row>
    <row r="126" spans="2:8" x14ac:dyDescent="0.2">
      <c r="B126" s="74" t="s">
        <v>101</v>
      </c>
      <c r="C126" s="76"/>
      <c r="D126" s="77">
        <v>53042898</v>
      </c>
      <c r="E126" s="75" t="s">
        <v>63</v>
      </c>
      <c r="F126" s="67" t="s">
        <v>102</v>
      </c>
      <c r="G126" s="67" t="s">
        <v>59</v>
      </c>
      <c r="H126" s="67" t="s">
        <v>105</v>
      </c>
    </row>
    <row r="127" spans="2:8" x14ac:dyDescent="0.2">
      <c r="B127" s="74" t="s">
        <v>103</v>
      </c>
      <c r="C127" s="76"/>
      <c r="D127" s="77">
        <v>60000000</v>
      </c>
      <c r="E127" s="75" t="s">
        <v>104</v>
      </c>
      <c r="F127" s="67" t="s">
        <v>97</v>
      </c>
      <c r="G127" s="67" t="s">
        <v>59</v>
      </c>
      <c r="H127" s="67" t="s">
        <v>105</v>
      </c>
    </row>
    <row r="128" spans="2:8" ht="3.75" customHeight="1" x14ac:dyDescent="0.2">
      <c r="B128" s="5"/>
      <c r="C128" s="78"/>
      <c r="D128" s="79"/>
      <c r="E128" s="6"/>
      <c r="F128" s="7"/>
      <c r="G128" s="8"/>
      <c r="H128" s="8"/>
    </row>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sheetData>
  <mergeCells count="23">
    <mergeCell ref="C60:J60"/>
    <mergeCell ref="C61:J61"/>
    <mergeCell ref="B72:C72"/>
    <mergeCell ref="B73:C73"/>
    <mergeCell ref="C63:J63"/>
    <mergeCell ref="B65:C65"/>
    <mergeCell ref="B66:C66"/>
    <mergeCell ref="C62:J62"/>
    <mergeCell ref="B50:C50"/>
    <mergeCell ref="B2:J2"/>
    <mergeCell ref="B3:J3"/>
    <mergeCell ref="B4:J4"/>
    <mergeCell ref="B5:J5"/>
    <mergeCell ref="B6:J6"/>
    <mergeCell ref="B7:C7"/>
    <mergeCell ref="B8:C8"/>
    <mergeCell ref="B9:C9"/>
    <mergeCell ref="B46:C46"/>
    <mergeCell ref="B48:C48"/>
    <mergeCell ref="B49:C49"/>
    <mergeCell ref="B54:C54"/>
    <mergeCell ref="B55:C55"/>
    <mergeCell ref="B58:C58"/>
  </mergeCells>
  <pageMargins left="0.31496062992125984" right="0.31496062992125984" top="0.59055118110236227" bottom="0.59055118110236227" header="0.31496062992125984" footer="0.31496062992125984"/>
  <pageSetup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Formato 2 LDF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teresita_quezada</dc:creator>
  <cp:lastModifiedBy>Carol</cp:lastModifiedBy>
  <cp:lastPrinted>2023-11-15T20:28:44Z</cp:lastPrinted>
  <dcterms:created xsi:type="dcterms:W3CDTF">2016-10-11T17:36:10Z</dcterms:created>
  <dcterms:modified xsi:type="dcterms:W3CDTF">2023-11-15T20:29:52Z</dcterms:modified>
</cp:coreProperties>
</file>