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C4E5D274-4BC0-413E-847A-A7507FEEC262}" xr6:coauthVersionLast="47" xr6:coauthVersionMax="47" xr10:uidLastSave="{00000000-0000-0000-0000-000000000000}"/>
  <bookViews>
    <workbookView xWindow="-120" yWindow="-120" windowWidth="29040" windowHeight="15840" xr2:uid="{E4BF80BF-117F-4CCE-999F-451042E07F47}"/>
  </bookViews>
  <sheets>
    <sheet name="FOR 3 LDFOrganismos Auxiliar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F14" i="1"/>
  <c r="F13" i="1"/>
  <c r="L12" i="1"/>
  <c r="I12" i="1"/>
  <c r="H12" i="1"/>
  <c r="F12" i="1"/>
  <c r="J12" i="1" s="1"/>
  <c r="K12" i="1" s="1"/>
  <c r="L11" i="1"/>
  <c r="I11" i="1"/>
  <c r="H11" i="1"/>
  <c r="F11" i="1"/>
  <c r="J11" i="1" s="1"/>
  <c r="K11" i="1" s="1"/>
  <c r="L10" i="1"/>
  <c r="I10" i="1"/>
  <c r="H10" i="1"/>
  <c r="F10" i="1"/>
  <c r="J10" i="1" s="1"/>
  <c r="K10" i="1" s="1"/>
  <c r="L9" i="1"/>
  <c r="I9" i="1"/>
  <c r="I8" i="1" s="1"/>
  <c r="I20" i="1" s="1"/>
  <c r="H9" i="1"/>
  <c r="F9" i="1"/>
  <c r="J9" i="1" s="1"/>
  <c r="K9" i="1" s="1"/>
  <c r="K8" i="1" s="1"/>
  <c r="H8" i="1"/>
  <c r="H20" i="1" s="1"/>
  <c r="F8" i="1" l="1"/>
  <c r="L8" i="1" l="1"/>
  <c r="L20" i="1" s="1"/>
  <c r="F20" i="1"/>
</calcChain>
</file>

<file path=xl/sharedStrings.xml><?xml version="1.0" encoding="utf-8"?>
<sst xmlns="http://schemas.openxmlformats.org/spreadsheetml/2006/main" count="34" uniqueCount="34">
  <si>
    <t>Formato 3 Informe Analítico de Obligaciones Diferentes de Financiamientos - LDF</t>
  </si>
  <si>
    <t>Sector Central del Poder Ejecutivo del Estado Libre y Soberano de México</t>
  </si>
  <si>
    <t>Informe Analítico de Obligaciones Diferentes de Financiamientos – LDF</t>
  </si>
  <si>
    <t>Del 1 de Enero al 31 de Diciembre de 2022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</si>
  <si>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</si>
  <si>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</si>
  <si>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</si>
  <si>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</si>
  <si>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</si>
  <si>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</si>
  <si>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</si>
  <si>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</si>
  <si>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</si>
  <si>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</si>
  <si>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</si>
  <si>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</si>
  <si>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A. Asociaciones Público Privadas (APP’s) (A=a+b+c+d)</t>
  </si>
  <si>
    <t>Conservación de Carreteras y Vialidades Principales del Estado de México</t>
  </si>
  <si>
    <t>21 Años</t>
  </si>
  <si>
    <t>Hospital Regional de Alta Especialidad de Zumpango</t>
  </si>
  <si>
    <t>26 Años</t>
  </si>
  <si>
    <t>Hospital Regional de Tlalnepantla</t>
  </si>
  <si>
    <t>25 Años</t>
  </si>
  <si>
    <t xml:space="preserve">     Hospital Regional de Toluca</t>
  </si>
  <si>
    <t>27 Años</t>
  </si>
  <si>
    <t>Proyecto Rehabilitación y Conservción de una Red Carretera Libre de Pejae con una Longitud de 1,637.8 km, con residencia en Tejupilco, Ixtapan de la Sal y Toluca</t>
  </si>
  <si>
    <t>N.A.</t>
  </si>
  <si>
    <t>12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</si>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</sst>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5" fontId="3" fillId="0" borderId="12" xfId="0" applyNumberFormat="1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54974-AC4D-46DA-B374-59C07379EAFF}">
  <sheetPr>
    <tabColor theme="9" tint="-0.249977111117893"/>
    <pageSetUpPr fitToPage="1"/>
  </sheetPr>
  <dimension ref="A1:M26"/>
  <sheetViews>
    <sheetView showGridLines="0" tabSelected="1" zoomScale="90" zoomScaleNormal="90" zoomScaleSheetLayoutView="100" workbookViewId="0">
      <selection activeCell="F7" sqref="F7"/>
    </sheetView>
  </sheetViews>
  <sheetFormatPr baseColWidth="10" defaultColWidth="0" defaultRowHeight="14.25" customHeight="1" zeroHeight="1" x14ac:dyDescent="0.2"/>
  <cols>
    <col min="1" max="1" width="2.7109375" style="2" customWidth="1"/>
    <col min="2" max="2" width="39.570312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85546875" style="2" bestFit="1" customWidth="1"/>
    <col min="11" max="11" width="16.7109375" style="2" customWidth="1"/>
    <col min="12" max="12" width="17.140625" style="2" bestFit="1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"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89.25" x14ac:dyDescent="0.2"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</row>
    <row r="7" spans="2:12" ht="20.100000000000001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24.95" customHeight="1" x14ac:dyDescent="0.2">
      <c r="B8" s="15" t="s">
        <v>16</v>
      </c>
      <c r="C8" s="16"/>
      <c r="D8" s="16"/>
      <c r="E8" s="16"/>
      <c r="F8" s="17">
        <f>F9+F10+F11+F12</f>
        <v>4343221.2143999999</v>
      </c>
      <c r="G8" s="18"/>
      <c r="H8" s="17">
        <f>H9+H10+H11+H12</f>
        <v>92608.14409999999</v>
      </c>
      <c r="I8" s="17">
        <f>I9+I10+I11+I12</f>
        <v>16804.649679999999</v>
      </c>
      <c r="J8" s="17"/>
      <c r="K8" s="17">
        <f>K9+K10+K11+K12</f>
        <v>1959554.11353</v>
      </c>
      <c r="L8" s="17">
        <f>F8-K8</f>
        <v>2383667.1008700002</v>
      </c>
    </row>
    <row r="9" spans="2:12" ht="30.75" customHeight="1" x14ac:dyDescent="0.2">
      <c r="B9" s="19" t="s">
        <v>17</v>
      </c>
      <c r="C9" s="20">
        <v>40598</v>
      </c>
      <c r="D9" s="20">
        <v>41548</v>
      </c>
      <c r="E9" s="20">
        <v>48487</v>
      </c>
      <c r="F9" s="21">
        <f>1639921214.4/1000</f>
        <v>1639921.2144000002</v>
      </c>
      <c r="G9" s="18" t="s">
        <v>18</v>
      </c>
      <c r="H9" s="17">
        <f>31666666.66/1000</f>
        <v>31666.666659999999</v>
      </c>
      <c r="I9" s="17">
        <f>7224322.53/1000</f>
        <v>7224.3225300000004</v>
      </c>
      <c r="J9" s="17">
        <f>F9-L9</f>
        <v>794675.47834000026</v>
      </c>
      <c r="K9" s="17">
        <f>J9</f>
        <v>794675.47834000026</v>
      </c>
      <c r="L9" s="17">
        <f>845245736.06/1000</f>
        <v>845245.73605999991</v>
      </c>
    </row>
    <row r="10" spans="2:12" ht="24.95" customHeight="1" x14ac:dyDescent="0.2">
      <c r="B10" s="19" t="s">
        <v>19</v>
      </c>
      <c r="C10" s="20">
        <v>40007</v>
      </c>
      <c r="D10" s="20">
        <v>40795</v>
      </c>
      <c r="E10" s="20">
        <v>49498</v>
      </c>
      <c r="F10" s="21">
        <f>1103300000/1000</f>
        <v>1103300</v>
      </c>
      <c r="G10" s="18" t="s">
        <v>20</v>
      </c>
      <c r="H10" s="17">
        <f>22558493.59/1000</f>
        <v>22558.493589999998</v>
      </c>
      <c r="I10" s="17">
        <f>3926334.52/1000</f>
        <v>3926.3345199999999</v>
      </c>
      <c r="J10" s="17">
        <f t="shared" ref="J10:J12" si="0">F10-L10</f>
        <v>514349.82205999992</v>
      </c>
      <c r="K10" s="17">
        <f t="shared" ref="K10:K12" si="1">J10</f>
        <v>514349.82205999992</v>
      </c>
      <c r="L10" s="17">
        <f>588950177.94/1000</f>
        <v>588950.17794000008</v>
      </c>
    </row>
    <row r="11" spans="2:12" ht="24.95" customHeight="1" x14ac:dyDescent="0.2">
      <c r="B11" s="19" t="s">
        <v>21</v>
      </c>
      <c r="C11" s="20">
        <v>40494</v>
      </c>
      <c r="D11" s="20">
        <v>41164</v>
      </c>
      <c r="E11" s="20">
        <v>49746</v>
      </c>
      <c r="F11" s="21">
        <f>800000000/1000</f>
        <v>800000</v>
      </c>
      <c r="G11" s="18" t="s">
        <v>22</v>
      </c>
      <c r="H11" s="17">
        <f>20586610.4/1000</f>
        <v>20586.610399999998</v>
      </c>
      <c r="I11" s="17">
        <f>2846975.09/1000</f>
        <v>2846.9750899999999</v>
      </c>
      <c r="J11" s="17">
        <f t="shared" si="0"/>
        <v>350177.93594</v>
      </c>
      <c r="K11" s="17">
        <f t="shared" si="1"/>
        <v>350177.93594</v>
      </c>
      <c r="L11" s="17">
        <f>449822064.06/1000</f>
        <v>449822.06406</v>
      </c>
    </row>
    <row r="12" spans="2:12" ht="20.100000000000001" customHeight="1" x14ac:dyDescent="0.2">
      <c r="B12" s="22" t="s">
        <v>23</v>
      </c>
      <c r="C12" s="20">
        <v>40459</v>
      </c>
      <c r="D12" s="20">
        <v>41760</v>
      </c>
      <c r="E12" s="20">
        <v>50337</v>
      </c>
      <c r="F12" s="21">
        <f>800000000/1000</f>
        <v>800000</v>
      </c>
      <c r="G12" s="18" t="s">
        <v>24</v>
      </c>
      <c r="H12" s="17">
        <f>17796373.45/1000</f>
        <v>17796.373449999999</v>
      </c>
      <c r="I12" s="17">
        <f>2807017.54/1000</f>
        <v>2807.0175399999998</v>
      </c>
      <c r="J12" s="17">
        <f t="shared" si="0"/>
        <v>300350.87718999997</v>
      </c>
      <c r="K12" s="17">
        <f t="shared" si="1"/>
        <v>300350.87718999997</v>
      </c>
      <c r="L12" s="17">
        <f>499649122.81/1000</f>
        <v>499649.12281000003</v>
      </c>
    </row>
    <row r="13" spans="2:12" ht="72" customHeight="1" x14ac:dyDescent="0.2">
      <c r="B13" s="19" t="s">
        <v>25</v>
      </c>
      <c r="C13" s="20">
        <v>44083</v>
      </c>
      <c r="D13" s="20" t="s">
        <v>26</v>
      </c>
      <c r="E13" s="20">
        <v>48466</v>
      </c>
      <c r="F13" s="21">
        <f>4795738944.92/1000</f>
        <v>4795738.9449199997</v>
      </c>
      <c r="G13" s="18" t="s">
        <v>27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2:12" ht="24.95" customHeight="1" x14ac:dyDescent="0.2">
      <c r="B14" s="15" t="s">
        <v>28</v>
      </c>
      <c r="C14" s="16"/>
      <c r="D14" s="16"/>
      <c r="E14" s="16"/>
      <c r="F14" s="23">
        <f>F15+F16+F17+F18</f>
        <v>0</v>
      </c>
      <c r="G14" s="16"/>
      <c r="H14" s="24">
        <f>H15+H16+H17+H18</f>
        <v>0</v>
      </c>
      <c r="I14" s="24">
        <f>I15+I16+I17+I18</f>
        <v>0</v>
      </c>
      <c r="J14" s="24"/>
      <c r="K14" s="24"/>
      <c r="L14" s="24"/>
    </row>
    <row r="15" spans="2:12" ht="24.95" customHeight="1" x14ac:dyDescent="0.2">
      <c r="B15" s="19" t="s">
        <v>29</v>
      </c>
      <c r="C15" s="16"/>
      <c r="D15" s="16"/>
      <c r="E15" s="16"/>
      <c r="F15" s="23"/>
      <c r="G15" s="16"/>
      <c r="H15" s="24"/>
      <c r="I15" s="24"/>
      <c r="J15" s="24"/>
      <c r="K15" s="24"/>
      <c r="L15" s="24"/>
    </row>
    <row r="16" spans="2:12" ht="24.95" customHeight="1" x14ac:dyDescent="0.2">
      <c r="B16" s="19" t="s">
        <v>30</v>
      </c>
      <c r="C16" s="16"/>
      <c r="D16" s="16"/>
      <c r="E16" s="16"/>
      <c r="F16" s="23"/>
      <c r="G16" s="16"/>
      <c r="H16" s="24"/>
      <c r="I16" s="24"/>
      <c r="J16" s="24"/>
      <c r="K16" s="24"/>
      <c r="L16" s="24"/>
    </row>
    <row r="17" spans="2:12" ht="24.95" customHeight="1" x14ac:dyDescent="0.2">
      <c r="B17" s="19" t="s">
        <v>31</v>
      </c>
      <c r="C17" s="16"/>
      <c r="D17" s="16"/>
      <c r="E17" s="16"/>
      <c r="F17" s="23"/>
      <c r="G17" s="16"/>
      <c r="H17" s="24"/>
      <c r="I17" s="24"/>
      <c r="J17" s="24"/>
      <c r="K17" s="24"/>
      <c r="L17" s="24"/>
    </row>
    <row r="18" spans="2:12" ht="24.95" customHeight="1" x14ac:dyDescent="0.2">
      <c r="B18" s="19" t="s">
        <v>32</v>
      </c>
      <c r="C18" s="16"/>
      <c r="D18" s="16"/>
      <c r="E18" s="16"/>
      <c r="F18" s="23"/>
      <c r="G18" s="16"/>
      <c r="H18" s="24"/>
      <c r="I18" s="24"/>
      <c r="J18" s="24"/>
      <c r="K18" s="24"/>
      <c r="L18" s="24"/>
    </row>
    <row r="19" spans="2:12" ht="20.100000000000001" customHeight="1" x14ac:dyDescent="0.2">
      <c r="B19" s="22"/>
      <c r="C19" s="16"/>
      <c r="D19" s="16"/>
      <c r="E19" s="16"/>
      <c r="F19" s="23"/>
      <c r="G19" s="16"/>
      <c r="H19" s="24"/>
      <c r="I19" s="24"/>
      <c r="J19" s="24"/>
      <c r="K19" s="24"/>
      <c r="L19" s="24"/>
    </row>
    <row r="20" spans="2:12" ht="24.95" customHeight="1" x14ac:dyDescent="0.2">
      <c r="B20" s="15" t="s">
        <v>33</v>
      </c>
      <c r="C20" s="16"/>
      <c r="D20" s="16"/>
      <c r="E20" s="16"/>
      <c r="F20" s="23">
        <f>F8+F14</f>
        <v>4343221.2143999999</v>
      </c>
      <c r="G20" s="16"/>
      <c r="H20" s="24">
        <f>H8+H14</f>
        <v>92608.14409999999</v>
      </c>
      <c r="I20" s="24">
        <f>I8+I14</f>
        <v>16804.649679999999</v>
      </c>
      <c r="J20" s="24"/>
      <c r="K20" s="24"/>
      <c r="L20" s="24">
        <f>L8+L14</f>
        <v>2383667.1008700002</v>
      </c>
    </row>
    <row r="21" spans="2:12" ht="20.100000000000001" customHeight="1" x14ac:dyDescent="0.2">
      <c r="B21" s="25"/>
      <c r="C21" s="26"/>
      <c r="D21" s="26"/>
      <c r="E21" s="26"/>
      <c r="F21" s="27"/>
      <c r="G21" s="26"/>
      <c r="H21" s="26"/>
      <c r="I21" s="26"/>
      <c r="J21" s="26"/>
      <c r="K21" s="26"/>
      <c r="L21" s="28"/>
    </row>
    <row r="22" spans="2:12" x14ac:dyDescent="0.2">
      <c r="L22" s="29"/>
    </row>
    <row r="23" spans="2:12" x14ac:dyDescent="0.2"/>
    <row r="24" spans="2:12" x14ac:dyDescent="0.2"/>
    <row r="25" spans="2:12" x14ac:dyDescent="0.2"/>
    <row r="26" spans="2:12" x14ac:dyDescent="0.2"/>
  </sheetData>
  <mergeCells count="5">
    <mergeCell ref="B1:L1"/>
    <mergeCell ref="B2:L2"/>
    <mergeCell ref="B3:L3"/>
    <mergeCell ref="B4:L4"/>
    <mergeCell ref="B5:L5"/>
  </mergeCells>
  <printOptions horizontalCentered="1"/>
  <pageMargins left="0.19" right="0.55000000000000004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 3 LDFOrganismos Auxiliares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2023-07-19T20:24:41Z</dcterms:created>
  <dcterms:modified xsi:type="dcterms:W3CDTF">2023-07-19T20:25:21Z</dcterms:modified>
</cp:coreProperties>
</file>