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73AEBD7B-3781-403D-859E-D24E610276B3}" xr6:coauthVersionLast="47" xr6:coauthVersionMax="47" xr10:uidLastSave="{00000000-0000-0000-0000-000000000000}"/>
  <bookViews>
    <workbookView xWindow="-120" yWindow="-120" windowWidth="29040" windowHeight="15840" xr2:uid="{FF4AE1F7-EA38-48DA-9190-A21632FBCF8C}"/>
  </bookViews>
  <sheets>
    <sheet name="FORMATO 3 LDF ORGANISMOS DIC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F14" i="1"/>
  <c r="L13" i="1"/>
  <c r="J13" i="1"/>
  <c r="K13" i="1" s="1"/>
  <c r="I13" i="1"/>
  <c r="H13" i="1"/>
  <c r="F13" i="1"/>
  <c r="L12" i="1"/>
  <c r="J12" i="1"/>
  <c r="K12" i="1" s="1"/>
  <c r="I12" i="1"/>
  <c r="H12" i="1"/>
  <c r="F12" i="1"/>
  <c r="L11" i="1"/>
  <c r="J11" i="1"/>
  <c r="K11" i="1" s="1"/>
  <c r="I11" i="1"/>
  <c r="H11" i="1"/>
  <c r="F11" i="1"/>
  <c r="L10" i="1"/>
  <c r="J10" i="1"/>
  <c r="K10" i="1" s="1"/>
  <c r="I10" i="1"/>
  <c r="H10" i="1"/>
  <c r="F10" i="1"/>
  <c r="L9" i="1"/>
  <c r="J9" i="1"/>
  <c r="K9" i="1" s="1"/>
  <c r="I9" i="1"/>
  <c r="H9" i="1"/>
  <c r="H8" i="1" s="1"/>
  <c r="H20" i="1" s="1"/>
  <c r="F9" i="1"/>
  <c r="I8" i="1"/>
  <c r="I20" i="1" s="1"/>
  <c r="F8" i="1"/>
  <c r="F20" i="1" s="1"/>
  <c r="K8" i="1" l="1"/>
  <c r="L8" i="1"/>
  <c r="L20" i="1" s="1"/>
</calcChain>
</file>

<file path=xl/sharedStrings.xml><?xml version="1.0" encoding="utf-8"?>
<sst xmlns="http://schemas.openxmlformats.org/spreadsheetml/2006/main" count="34" uniqueCount="34">
  <si>
    <t>Formato 3 Informe Analítico de Obligaciones Diferentes de Financiamientos - LDF</t>
  </si>
  <si>
    <t>Organismos Auxiliares</t>
  </si>
  <si>
    <t>Informe Analítico de Obligaciones Diferentes de Financiamientos – LDF</t>
  </si>
  <si>
    <t>Del 1 de enero al 31 de diciembre de 2023 (b)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</si>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</sst>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Dic%202023%20C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 LDF DIC "/>
      <sheetName val="FORMATO 2 LDF SC DIC"/>
      <sheetName val="FORMATO 3 LDF ORGANISMOS DIC"/>
      <sheetName val="FORMATO 4 LDF DIC  (2)"/>
      <sheetName val="FORMATO 5 LDF DIC"/>
      <sheetName val="FORMATO 6a LDF DIC"/>
      <sheetName val="FORMATO 6b LDF  DIC"/>
      <sheetName val="Formato 6c  LDF DIC"/>
      <sheetName val="Formato 6d LDF DI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77C0-01C3-4251-BF6D-C1C909E01D0C}">
  <sheetPr>
    <tabColor rgb="FF00B050"/>
    <pageSetUpPr fitToPage="1"/>
  </sheetPr>
  <dimension ref="A1:M26"/>
  <sheetViews>
    <sheetView showGridLines="0" tabSelected="1" zoomScaleNormal="100" zoomScaleSheetLayoutView="100" workbookViewId="0">
      <selection activeCell="C9" sqref="C9"/>
    </sheetView>
  </sheetViews>
  <sheetFormatPr baseColWidth="10" defaultColWidth="0" defaultRowHeight="9" zeroHeight="1" x14ac:dyDescent="0.15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1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1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15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15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45" x14ac:dyDescent="0.15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15">
      <c r="B8" s="15" t="s">
        <v>16</v>
      </c>
      <c r="C8" s="16"/>
      <c r="D8" s="16"/>
      <c r="E8" s="16"/>
      <c r="F8" s="17">
        <f>F9+F10+F11+F12</f>
        <v>4343221.2143999999</v>
      </c>
      <c r="G8" s="18"/>
      <c r="H8" s="17">
        <f>H9+H10+H11+H12</f>
        <v>92608.14409999999</v>
      </c>
      <c r="I8" s="17">
        <f>I9+I10+I11+I12</f>
        <v>16804.649679999999</v>
      </c>
      <c r="J8" s="17"/>
      <c r="K8" s="17">
        <f>K9+K10+K11+K12</f>
        <v>2161209.90974</v>
      </c>
      <c r="L8" s="17">
        <f>F8-K8</f>
        <v>2182011.3046599999</v>
      </c>
    </row>
    <row r="9" spans="2:12" ht="30.75" customHeight="1" x14ac:dyDescent="0.15">
      <c r="B9" s="19" t="s">
        <v>17</v>
      </c>
      <c r="C9" s="20">
        <v>40598</v>
      </c>
      <c r="D9" s="20">
        <v>41548</v>
      </c>
      <c r="E9" s="20">
        <v>48487</v>
      </c>
      <c r="F9" s="17">
        <f>1639921214.4/1000</f>
        <v>1639921.2144000002</v>
      </c>
      <c r="G9" s="18" t="s">
        <v>18</v>
      </c>
      <c r="H9" s="17">
        <f>31666666.66/1000</f>
        <v>31666.666659999999</v>
      </c>
      <c r="I9" s="17">
        <f>7224322.53/1000</f>
        <v>7224.3225300000004</v>
      </c>
      <c r="J9" s="17">
        <f>F9-L9</f>
        <v>881367.34871000017</v>
      </c>
      <c r="K9" s="17">
        <f>J9</f>
        <v>881367.34871000017</v>
      </c>
      <c r="L9" s="17">
        <f>758553865.69/1000</f>
        <v>758553.86569000001</v>
      </c>
    </row>
    <row r="10" spans="2:12" ht="24.95" customHeight="1" x14ac:dyDescent="0.15">
      <c r="B10" s="19" t="s">
        <v>19</v>
      </c>
      <c r="C10" s="20">
        <v>40007</v>
      </c>
      <c r="D10" s="20">
        <v>40795</v>
      </c>
      <c r="E10" s="20">
        <v>49498</v>
      </c>
      <c r="F10" s="17">
        <f>1103300000/1000</f>
        <v>1103300</v>
      </c>
      <c r="G10" s="18" t="s">
        <v>20</v>
      </c>
      <c r="H10" s="17">
        <f>22558493.59/1000</f>
        <v>22558.493589999998</v>
      </c>
      <c r="I10" s="17">
        <f>3926334.52/1000</f>
        <v>3926.3345199999999</v>
      </c>
      <c r="J10" s="17">
        <f>F10-L10</f>
        <v>561465.83629999997</v>
      </c>
      <c r="K10" s="17">
        <f>J10</f>
        <v>561465.83629999997</v>
      </c>
      <c r="L10" s="17">
        <f>541834163.7/1000</f>
        <v>541834.16370000003</v>
      </c>
    </row>
    <row r="11" spans="2:12" ht="24.95" customHeight="1" x14ac:dyDescent="0.15">
      <c r="B11" s="19" t="s">
        <v>21</v>
      </c>
      <c r="C11" s="20">
        <v>40494</v>
      </c>
      <c r="D11" s="20">
        <v>41164</v>
      </c>
      <c r="E11" s="20">
        <v>49746</v>
      </c>
      <c r="F11" s="17">
        <f>800000000/1000</f>
        <v>800000</v>
      </c>
      <c r="G11" s="18" t="s">
        <v>22</v>
      </c>
      <c r="H11" s="17">
        <f>20586610.4/1000</f>
        <v>20586.610399999998</v>
      </c>
      <c r="I11" s="17">
        <f>2846975.09/1000</f>
        <v>2846.9750899999999</v>
      </c>
      <c r="J11" s="17">
        <f>F11-L11</f>
        <v>384341.63701000001</v>
      </c>
      <c r="K11" s="17">
        <f>J11</f>
        <v>384341.63701000001</v>
      </c>
      <c r="L11" s="17">
        <f>415658362.99/1000</f>
        <v>415658.36298999999</v>
      </c>
    </row>
    <row r="12" spans="2:12" ht="20.100000000000001" customHeight="1" x14ac:dyDescent="0.15">
      <c r="B12" s="21" t="s">
        <v>23</v>
      </c>
      <c r="C12" s="20">
        <v>40459</v>
      </c>
      <c r="D12" s="20">
        <v>41760</v>
      </c>
      <c r="E12" s="20">
        <v>50337</v>
      </c>
      <c r="F12" s="17">
        <f>800000000/1000</f>
        <v>800000</v>
      </c>
      <c r="G12" s="18" t="s">
        <v>24</v>
      </c>
      <c r="H12" s="17">
        <f>17796373.45/1000</f>
        <v>17796.373449999999</v>
      </c>
      <c r="I12" s="17">
        <f>2807017.54/1000</f>
        <v>2807.0175399999998</v>
      </c>
      <c r="J12" s="17">
        <f>F12-L12</f>
        <v>334035.08772000001</v>
      </c>
      <c r="K12" s="17">
        <f>J12</f>
        <v>334035.08772000001</v>
      </c>
      <c r="L12" s="17">
        <f>465964912.28/1000</f>
        <v>465964.91227999999</v>
      </c>
    </row>
    <row r="13" spans="2:12" ht="72" customHeight="1" x14ac:dyDescent="0.15">
      <c r="B13" s="19" t="s">
        <v>25</v>
      </c>
      <c r="C13" s="20">
        <v>44083</v>
      </c>
      <c r="D13" s="20" t="s">
        <v>26</v>
      </c>
      <c r="E13" s="20">
        <v>48466</v>
      </c>
      <c r="F13" s="17">
        <f>4795738944.92/1000</f>
        <v>4795738.9449199997</v>
      </c>
      <c r="G13" s="18" t="s">
        <v>27</v>
      </c>
      <c r="H13" s="17">
        <f>91945955.69/1000</f>
        <v>91945.955690000003</v>
      </c>
      <c r="I13" s="17">
        <f>33303742.67/1000</f>
        <v>33303.74267</v>
      </c>
      <c r="J13" s="17">
        <f>F13-L13</f>
        <v>532859.88277000003</v>
      </c>
      <c r="K13" s="17">
        <f>J13</f>
        <v>532859.88277000003</v>
      </c>
      <c r="L13" s="17">
        <f>4262879062.15/1000</f>
        <v>4262879.0621499997</v>
      </c>
    </row>
    <row r="14" spans="2:12" ht="24.95" customHeight="1" x14ac:dyDescent="0.15">
      <c r="B14" s="15" t="s">
        <v>28</v>
      </c>
      <c r="C14" s="16"/>
      <c r="D14" s="16"/>
      <c r="E14" s="16"/>
      <c r="F14" s="17">
        <f>F15+F16+F17+F18</f>
        <v>0</v>
      </c>
      <c r="G14" s="16"/>
      <c r="H14" s="17">
        <f>H15+H16+H17+H18</f>
        <v>0</v>
      </c>
      <c r="I14" s="17">
        <f>I15+I16+I17+I18</f>
        <v>0</v>
      </c>
      <c r="J14" s="17"/>
      <c r="K14" s="17"/>
      <c r="L14" s="17"/>
    </row>
    <row r="15" spans="2:12" ht="24.95" customHeight="1" x14ac:dyDescent="0.15">
      <c r="B15" s="19" t="s">
        <v>29</v>
      </c>
      <c r="C15" s="16"/>
      <c r="D15" s="16"/>
      <c r="E15" s="16"/>
      <c r="F15" s="17"/>
      <c r="G15" s="16"/>
      <c r="H15" s="17"/>
      <c r="I15" s="17"/>
      <c r="J15" s="17"/>
      <c r="K15" s="17"/>
      <c r="L15" s="17"/>
    </row>
    <row r="16" spans="2:12" ht="24.95" customHeight="1" x14ac:dyDescent="0.15">
      <c r="B16" s="19" t="s">
        <v>30</v>
      </c>
      <c r="C16" s="16"/>
      <c r="D16" s="16"/>
      <c r="E16" s="16"/>
      <c r="F16" s="17"/>
      <c r="G16" s="16"/>
      <c r="H16" s="17"/>
      <c r="I16" s="17"/>
      <c r="J16" s="17"/>
      <c r="K16" s="17"/>
      <c r="L16" s="17"/>
    </row>
    <row r="17" spans="2:12" ht="24.95" customHeight="1" x14ac:dyDescent="0.15">
      <c r="B17" s="19" t="s">
        <v>31</v>
      </c>
      <c r="C17" s="16"/>
      <c r="D17" s="16"/>
      <c r="E17" s="16"/>
      <c r="F17" s="17"/>
      <c r="G17" s="16"/>
      <c r="H17" s="17"/>
      <c r="I17" s="17"/>
      <c r="J17" s="17"/>
      <c r="K17" s="17"/>
      <c r="L17" s="17"/>
    </row>
    <row r="18" spans="2:12" ht="24.95" customHeight="1" x14ac:dyDescent="0.15">
      <c r="B18" s="19" t="s">
        <v>32</v>
      </c>
      <c r="C18" s="16"/>
      <c r="D18" s="16"/>
      <c r="E18" s="16"/>
      <c r="F18" s="17"/>
      <c r="G18" s="16"/>
      <c r="H18" s="17"/>
      <c r="I18" s="17"/>
      <c r="J18" s="17"/>
      <c r="K18" s="17"/>
      <c r="L18" s="17"/>
    </row>
    <row r="19" spans="2:12" ht="20.100000000000001" customHeight="1" x14ac:dyDescent="0.15">
      <c r="B19" s="21"/>
      <c r="C19" s="16"/>
      <c r="D19" s="16"/>
      <c r="E19" s="16"/>
      <c r="F19" s="17"/>
      <c r="G19" s="16"/>
      <c r="H19" s="17"/>
      <c r="I19" s="17"/>
      <c r="J19" s="17"/>
      <c r="K19" s="17"/>
      <c r="L19" s="17"/>
    </row>
    <row r="20" spans="2:12" ht="24.95" customHeight="1" x14ac:dyDescent="0.15">
      <c r="B20" s="15" t="s">
        <v>33</v>
      </c>
      <c r="C20" s="16"/>
      <c r="D20" s="16"/>
      <c r="E20" s="16"/>
      <c r="F20" s="17">
        <f>F8+F14</f>
        <v>4343221.2143999999</v>
      </c>
      <c r="G20" s="16"/>
      <c r="H20" s="17">
        <f>H8+H14</f>
        <v>92608.14409999999</v>
      </c>
      <c r="I20" s="17">
        <f>I8+I14</f>
        <v>16804.649679999999</v>
      </c>
      <c r="J20" s="17"/>
      <c r="K20" s="17"/>
      <c r="L20" s="17">
        <f>L8+L14</f>
        <v>2182011.3046599999</v>
      </c>
    </row>
    <row r="21" spans="2:12" ht="20.100000000000001" customHeight="1" x14ac:dyDescent="0.1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2:12" x14ac:dyDescent="0.15">
      <c r="L22" s="25"/>
    </row>
    <row r="23" spans="2:12" x14ac:dyDescent="0.15"/>
    <row r="24" spans="2:12" x14ac:dyDescent="0.15"/>
    <row r="25" spans="2:12" x14ac:dyDescent="0.15"/>
    <row r="26" spans="2:12" x14ac:dyDescent="0.15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LDF ORGANISMOS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dcterms:created xsi:type="dcterms:W3CDTF">2024-04-30T20:31:18Z</dcterms:created>
  <dcterms:modified xsi:type="dcterms:W3CDTF">2024-04-30T20:31:50Z</dcterms:modified>
</cp:coreProperties>
</file>