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ol\Downloads\LDF 2024\"/>
    </mc:Choice>
  </mc:AlternateContent>
  <xr:revisionPtr revIDLastSave="0" documentId="8_{14393E31-3503-4D8B-8202-D2D5EDE05260}" xr6:coauthVersionLast="47" xr6:coauthVersionMax="47" xr10:uidLastSave="{00000000-0000-0000-0000-000000000000}"/>
  <bookViews>
    <workbookView xWindow="-120" yWindow="-120" windowWidth="29040" windowHeight="15840" xr2:uid="{25C0C8CB-ED26-496E-B8BD-83F9C044B7A1}"/>
  </bookViews>
  <sheets>
    <sheet name="Formato 3 LDF OA" sheetId="1" r:id="rId1"/>
  </sheets>
  <externalReferences>
    <externalReference r:id="rId2"/>
  </externalReferences>
  <definedNames>
    <definedName name="JR_PAGE_ANCHOR_0_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5" i="1" l="1"/>
  <c r="H15" i="1"/>
  <c r="F15" i="1"/>
  <c r="L14" i="1"/>
  <c r="J14" i="1"/>
  <c r="K14" i="1" s="1"/>
  <c r="I14" i="1"/>
  <c r="H14" i="1"/>
  <c r="F14" i="1"/>
  <c r="L13" i="1"/>
  <c r="J13" i="1"/>
  <c r="K13" i="1" s="1"/>
  <c r="I13" i="1"/>
  <c r="H13" i="1"/>
  <c r="F13" i="1"/>
  <c r="L12" i="1"/>
  <c r="J12" i="1"/>
  <c r="K12" i="1" s="1"/>
  <c r="I12" i="1"/>
  <c r="H12" i="1"/>
  <c r="F12" i="1"/>
  <c r="L11" i="1"/>
  <c r="J11" i="1"/>
  <c r="K11" i="1" s="1"/>
  <c r="I11" i="1"/>
  <c r="H11" i="1"/>
  <c r="F11" i="1"/>
  <c r="L10" i="1"/>
  <c r="J10" i="1"/>
  <c r="K10" i="1" s="1"/>
  <c r="I10" i="1"/>
  <c r="H10" i="1"/>
  <c r="H9" i="1" s="1"/>
  <c r="H21" i="1" s="1"/>
  <c r="F10" i="1"/>
  <c r="I9" i="1"/>
  <c r="I21" i="1" s="1"/>
  <c r="F9" i="1"/>
  <c r="F21" i="1" s="1"/>
  <c r="K9" i="1" l="1"/>
  <c r="L9" i="1"/>
  <c r="L21" i="1" s="1"/>
</calcChain>
</file>

<file path=xl/sharedStrings.xml><?xml version="1.0" encoding="utf-8"?>
<sst xmlns="http://schemas.openxmlformats.org/spreadsheetml/2006/main" count="35" uniqueCount="35">
  <si>
    <t>Formato 3 Informe Analítico de Obligaciones Diferentes de Financiamientos - LDF</t>
  </si>
  <si>
    <t>Organismos Auxiliares (a)</t>
  </si>
  <si>
    <t>Informe Analítico de Obligaciones Diferentes de Financiamientos – LDF</t>
  </si>
  <si>
    <t>Del 1 de Enero al 31 de Marzo de 2024</t>
  </si>
  <si>
    <t>Cifras Preliminares</t>
  </si>
  <si>
    <t>(Miles de Pesos)</t>
  </si>
  <si>
    <t>Denominación de las Obligaciones Diferentes de Financiamiento ©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</si>
  <si>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</si>
  <si>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</si>
  <si>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</si>
  <si>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</si>
  <si>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</si>
  <si>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</si>
  <si>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</si>
  <si>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31 de marzo de 2024 (k)</t>
  </si>
  <si>
    <t>Monto pagado de la inversión actualizado al 31 de marzo de 2024 (l)</t>
  </si>
  <si>
    <t>Saldo pendiente por pagar de la inversión al 31 de marzo de 2024 (m = g – l)</t>
  </si>
  <si>
    <t>A. Asociaciones Público Privadas (APP’s) (A=a+b+c+d)</t>
  </si>
  <si>
    <t>Conservación de Carreteras y Vialidades Principales del Estado de México</t>
  </si>
  <si>
    <t>21 Años</t>
  </si>
  <si>
    <t>Hospital Regional de Alta Especialidad de Zumpango</t>
  </si>
  <si>
    <t>26 Años</t>
  </si>
  <si>
    <t>Hospital Regional de Tlalnepantla</t>
  </si>
  <si>
    <t>25 Años</t>
  </si>
  <si>
    <t xml:space="preserve">     Hospital Regional de Toluca</t>
  </si>
  <si>
    <t>27 Años</t>
  </si>
  <si>
    <t>Proyecto Rehabilitación y Conservción de una Red Carretera Libre de Pejae con una Longitud de 1,637.8 km, con residencia en Tejupilco, Ixtapan de la Sal y Toluca</t>
  </si>
  <si>
    <t>N.A.</t>
  </si>
  <si>
    <t>12 años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</si>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</sst>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Font="1" applyBorder="1" applyAlignment="1">
      <alignment horizontal="left"/>
    </xf>
    <xf numFmtId="0" fontId="2" fillId="0" borderId="0" xfId="0" applyFont="1"/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justify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 indent="2"/>
    </xf>
    <xf numFmtId="14" fontId="3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164" fontId="3" fillId="0" borderId="11" xfId="0" applyNumberFormat="1" applyFont="1" applyBorder="1" applyAlignment="1">
      <alignment horizontal="justify" vertical="center" wrapText="1"/>
    </xf>
    <xf numFmtId="4" fontId="3" fillId="0" borderId="11" xfId="0" applyNumberFormat="1" applyFont="1" applyBorder="1" applyAlignment="1">
      <alignment horizontal="justify" vertical="center" wrapText="1"/>
    </xf>
    <xf numFmtId="0" fontId="5" fillId="0" borderId="12" xfId="0" applyFont="1" applyBorder="1" applyAlignment="1">
      <alignment horizontal="justify" vertical="center" wrapText="1"/>
    </xf>
    <xf numFmtId="0" fontId="3" fillId="0" borderId="12" xfId="0" applyFont="1" applyBorder="1" applyAlignment="1">
      <alignment horizontal="justify" vertical="center" wrapText="1"/>
    </xf>
    <xf numFmtId="4" fontId="3" fillId="0" borderId="12" xfId="0" applyNumberFormat="1" applyFont="1" applyBorder="1" applyAlignment="1">
      <alignment horizontal="justify" vertical="center" wrapText="1"/>
    </xf>
    <xf numFmtId="4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iciplina%20Financiera%20Mzo%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 LDF DIC"/>
      <sheetName val="Formato 2 LDF "/>
      <sheetName val="Formato 3 LDF OA"/>
      <sheetName val="Formato 3 LDF SC"/>
      <sheetName val="FORMATO 4 LDF DIC "/>
      <sheetName val="FORMATO 5 DISCI 22-04-24"/>
      <sheetName val="FORMATO 6a LDF DIC"/>
      <sheetName val="FORMATO 6b LDF  DIC"/>
      <sheetName val="Formato 6c  LDF DIC"/>
      <sheetName val="Formato 6d MARZO 20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75255F-5FA6-4D4D-8BC3-561B6AA3329C}">
  <sheetPr>
    <tabColor rgb="FFC00000"/>
    <pageSetUpPr fitToPage="1"/>
  </sheetPr>
  <dimension ref="A1:M27"/>
  <sheetViews>
    <sheetView showGridLines="0" tabSelected="1" topLeftCell="B1" zoomScale="90" zoomScaleNormal="90" zoomScaleSheetLayoutView="100" workbookViewId="0">
      <selection activeCell="B7" sqref="B7"/>
    </sheetView>
  </sheetViews>
  <sheetFormatPr baseColWidth="10" defaultColWidth="0" defaultRowHeight="14.25" customHeight="1" zeroHeight="1" x14ac:dyDescent="0.2"/>
  <cols>
    <col min="1" max="1" width="2.7109375" style="2" customWidth="1"/>
    <col min="2" max="2" width="39.5703125" style="2" customWidth="1"/>
    <col min="3" max="3" width="12.7109375" style="2" customWidth="1"/>
    <col min="4" max="4" width="17.42578125" style="2" customWidth="1"/>
    <col min="5" max="5" width="12.7109375" style="2" customWidth="1"/>
    <col min="6" max="6" width="16.85546875" style="2" customWidth="1"/>
    <col min="7" max="7" width="12.7109375" style="2" customWidth="1"/>
    <col min="8" max="8" width="19.85546875" style="2" customWidth="1"/>
    <col min="9" max="9" width="16.5703125" style="2" customWidth="1"/>
    <col min="10" max="10" width="16.85546875" style="2" bestFit="1" customWidth="1"/>
    <col min="11" max="11" width="16.7109375" style="2" customWidth="1"/>
    <col min="12" max="12" width="17.140625" style="2" bestFit="1" customWidth="1"/>
    <col min="13" max="13" width="2.7109375" style="2" customWidth="1"/>
    <col min="14" max="16384" width="11.42578125" style="2" hidden="1"/>
  </cols>
  <sheetData>
    <row r="1" spans="2:12" ht="15.75" customHeight="1" x14ac:dyDescent="0.2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2:12" x14ac:dyDescent="0.2">
      <c r="B2" s="3" t="s">
        <v>1</v>
      </c>
      <c r="C2" s="4"/>
      <c r="D2" s="4"/>
      <c r="E2" s="4"/>
      <c r="F2" s="4"/>
      <c r="G2" s="4"/>
      <c r="H2" s="4"/>
      <c r="I2" s="4"/>
      <c r="J2" s="4"/>
      <c r="K2" s="4"/>
      <c r="L2" s="5"/>
    </row>
    <row r="3" spans="2:12" x14ac:dyDescent="0.2">
      <c r="B3" s="6" t="s">
        <v>2</v>
      </c>
      <c r="C3" s="7"/>
      <c r="D3" s="7"/>
      <c r="E3" s="7"/>
      <c r="F3" s="7"/>
      <c r="G3" s="7"/>
      <c r="H3" s="7"/>
      <c r="I3" s="7"/>
      <c r="J3" s="7"/>
      <c r="K3" s="7"/>
      <c r="L3" s="8"/>
    </row>
    <row r="4" spans="2:12" x14ac:dyDescent="0.2">
      <c r="B4" s="6" t="s">
        <v>3</v>
      </c>
      <c r="C4" s="7"/>
      <c r="D4" s="7"/>
      <c r="E4" s="7"/>
      <c r="F4" s="7"/>
      <c r="G4" s="7"/>
      <c r="H4" s="7"/>
      <c r="I4" s="7"/>
      <c r="J4" s="7"/>
      <c r="K4" s="7"/>
      <c r="L4" s="8"/>
    </row>
    <row r="5" spans="2:12" x14ac:dyDescent="0.2">
      <c r="B5" s="6" t="s">
        <v>4</v>
      </c>
      <c r="C5" s="7"/>
      <c r="D5" s="7"/>
      <c r="E5" s="7"/>
      <c r="F5" s="7"/>
      <c r="G5" s="7"/>
      <c r="H5" s="7"/>
      <c r="I5" s="7"/>
      <c r="J5" s="7"/>
      <c r="K5" s="7"/>
      <c r="L5" s="8"/>
    </row>
    <row r="6" spans="2:12" x14ac:dyDescent="0.2">
      <c r="B6" s="9" t="s">
        <v>5</v>
      </c>
      <c r="C6" s="10"/>
      <c r="D6" s="10"/>
      <c r="E6" s="10"/>
      <c r="F6" s="10"/>
      <c r="G6" s="10"/>
      <c r="H6" s="10"/>
      <c r="I6" s="10"/>
      <c r="J6" s="10"/>
      <c r="K6" s="10"/>
      <c r="L6" s="11"/>
    </row>
    <row r="7" spans="2:12" ht="89.25" x14ac:dyDescent="0.2">
      <c r="B7" s="12" t="s">
        <v>6</v>
      </c>
      <c r="C7" s="12" t="s">
        <v>7</v>
      </c>
      <c r="D7" s="12" t="s">
        <v>8</v>
      </c>
      <c r="E7" s="12" t="s">
        <v>9</v>
      </c>
      <c r="F7" s="12" t="s">
        <v>10</v>
      </c>
      <c r="G7" s="12" t="s">
        <v>11</v>
      </c>
      <c r="H7" s="12" t="s">
        <v>12</v>
      </c>
      <c r="I7" s="12" t="s">
        <v>13</v>
      </c>
      <c r="J7" s="12" t="s">
        <v>14</v>
      </c>
      <c r="K7" s="12" t="s">
        <v>15</v>
      </c>
      <c r="L7" s="12" t="s">
        <v>16</v>
      </c>
    </row>
    <row r="8" spans="2:12" ht="20.100000000000001" customHeight="1" x14ac:dyDescent="0.2"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</row>
    <row r="9" spans="2:12" ht="24.95" customHeight="1" x14ac:dyDescent="0.2">
      <c r="B9" s="15" t="s">
        <v>17</v>
      </c>
      <c r="C9" s="16"/>
      <c r="D9" s="16"/>
      <c r="E9" s="16"/>
      <c r="F9" s="17">
        <f>F10+F11+F12+F13</f>
        <v>4343221.2143999999</v>
      </c>
      <c r="G9" s="18"/>
      <c r="H9" s="17">
        <f>H10+H11+H12+H13</f>
        <v>92608.14409999999</v>
      </c>
      <c r="I9" s="17">
        <f>I10+I11+I12+I13</f>
        <v>16804.649679999999</v>
      </c>
      <c r="J9" s="18"/>
      <c r="K9" s="19">
        <f>K10+K11+K12+K13+K14</f>
        <v>2844394.9695799993</v>
      </c>
      <c r="L9" s="17">
        <f>F9-K9</f>
        <v>1498826.2448200006</v>
      </c>
    </row>
    <row r="10" spans="2:12" ht="30.75" customHeight="1" x14ac:dyDescent="0.2">
      <c r="B10" s="20" t="s">
        <v>18</v>
      </c>
      <c r="C10" s="21">
        <v>40598</v>
      </c>
      <c r="D10" s="21">
        <v>41548</v>
      </c>
      <c r="E10" s="21">
        <v>48487</v>
      </c>
      <c r="F10" s="19">
        <f>1639921214.4/1000</f>
        <v>1639921.2144000002</v>
      </c>
      <c r="G10" s="18" t="s">
        <v>19</v>
      </c>
      <c r="H10" s="17">
        <f>31666666.66/1000</f>
        <v>31666.666659999999</v>
      </c>
      <c r="I10" s="19">
        <f>7224322.53/1000</f>
        <v>7224.3225300000004</v>
      </c>
      <c r="J10" s="19">
        <f>F10-L10</f>
        <v>903040.31630000018</v>
      </c>
      <c r="K10" s="19">
        <f>J10</f>
        <v>903040.31630000018</v>
      </c>
      <c r="L10" s="17">
        <f>736880898.1/1000</f>
        <v>736880.89809999999</v>
      </c>
    </row>
    <row r="11" spans="2:12" ht="24.95" customHeight="1" x14ac:dyDescent="0.2">
      <c r="B11" s="20" t="s">
        <v>20</v>
      </c>
      <c r="C11" s="21">
        <v>40007</v>
      </c>
      <c r="D11" s="21">
        <v>40795</v>
      </c>
      <c r="E11" s="21">
        <v>49498</v>
      </c>
      <c r="F11" s="17">
        <f>1103300000/1000</f>
        <v>1103300</v>
      </c>
      <c r="G11" s="18" t="s">
        <v>21</v>
      </c>
      <c r="H11" s="17">
        <f>22558493.59/1000</f>
        <v>22558.493589999998</v>
      </c>
      <c r="I11" s="17">
        <f>3926334.52/1000</f>
        <v>3926.3345199999999</v>
      </c>
      <c r="J11" s="17">
        <f t="shared" ref="J11:J13" si="0">F11-L11</f>
        <v>573244.83986000007</v>
      </c>
      <c r="K11" s="17">
        <f t="shared" ref="K11:K13" si="1">J11</f>
        <v>573244.83986000007</v>
      </c>
      <c r="L11" s="17">
        <f>530055160.14/1000</f>
        <v>530055.16013999993</v>
      </c>
    </row>
    <row r="12" spans="2:12" ht="24.95" customHeight="1" x14ac:dyDescent="0.2">
      <c r="B12" s="20" t="s">
        <v>22</v>
      </c>
      <c r="C12" s="21">
        <v>40494</v>
      </c>
      <c r="D12" s="21">
        <v>41164</v>
      </c>
      <c r="E12" s="21">
        <v>49746</v>
      </c>
      <c r="F12" s="17">
        <f>800000000/1000</f>
        <v>800000</v>
      </c>
      <c r="G12" s="18" t="s">
        <v>23</v>
      </c>
      <c r="H12" s="17">
        <f>20586610.4/1000</f>
        <v>20586.610399999998</v>
      </c>
      <c r="I12" s="17">
        <f>2846975.09/1000</f>
        <v>2846.9750899999999</v>
      </c>
      <c r="J12" s="17">
        <f t="shared" si="0"/>
        <v>392882.56227999995</v>
      </c>
      <c r="K12" s="17">
        <f t="shared" si="1"/>
        <v>392882.56227999995</v>
      </c>
      <c r="L12" s="17">
        <f>407117437.72/1000</f>
        <v>407117.43772000005</v>
      </c>
    </row>
    <row r="13" spans="2:12" ht="20.100000000000001" customHeight="1" x14ac:dyDescent="0.2">
      <c r="B13" s="22" t="s">
        <v>24</v>
      </c>
      <c r="C13" s="21">
        <v>40459</v>
      </c>
      <c r="D13" s="21">
        <v>41760</v>
      </c>
      <c r="E13" s="21">
        <v>50337</v>
      </c>
      <c r="F13" s="17">
        <f>800000000/1000</f>
        <v>800000</v>
      </c>
      <c r="G13" s="18" t="s">
        <v>25</v>
      </c>
      <c r="H13" s="17">
        <f>17796373.45/1000</f>
        <v>17796.373449999999</v>
      </c>
      <c r="I13" s="17">
        <f>2807017.54/1000</f>
        <v>2807.0175399999998</v>
      </c>
      <c r="J13" s="17">
        <f t="shared" si="0"/>
        <v>342456.14035</v>
      </c>
      <c r="K13" s="17">
        <f t="shared" si="1"/>
        <v>342456.14035</v>
      </c>
      <c r="L13" s="17">
        <f>457543859.65/1000</f>
        <v>457543.85965</v>
      </c>
    </row>
    <row r="14" spans="2:12" ht="72" customHeight="1" x14ac:dyDescent="0.2">
      <c r="B14" s="20" t="s">
        <v>26</v>
      </c>
      <c r="C14" s="21">
        <v>44083</v>
      </c>
      <c r="D14" s="21" t="s">
        <v>27</v>
      </c>
      <c r="E14" s="21">
        <v>48466</v>
      </c>
      <c r="F14" s="17">
        <f>4795738944.92/1000</f>
        <v>4795738.9449199997</v>
      </c>
      <c r="G14" s="18" t="s">
        <v>28</v>
      </c>
      <c r="H14" s="17">
        <f>91945955.69/1000</f>
        <v>91945.955690000003</v>
      </c>
      <c r="I14" s="17">
        <f>33303742.67/1000</f>
        <v>33303.74267</v>
      </c>
      <c r="J14" s="17">
        <f>F14-L14</f>
        <v>632771.11078999937</v>
      </c>
      <c r="K14" s="17">
        <f>J14</f>
        <v>632771.11078999937</v>
      </c>
      <c r="L14" s="17">
        <f>4162967834.13/1000</f>
        <v>4162967.8341300003</v>
      </c>
    </row>
    <row r="15" spans="2:12" ht="24.95" customHeight="1" x14ac:dyDescent="0.2">
      <c r="B15" s="15" t="s">
        <v>29</v>
      </c>
      <c r="C15" s="16"/>
      <c r="D15" s="16"/>
      <c r="E15" s="16"/>
      <c r="F15" s="16">
        <f>F16+F17+F18+F19</f>
        <v>0</v>
      </c>
      <c r="G15" s="16"/>
      <c r="H15" s="16">
        <f>H16+H17+H18+H19</f>
        <v>0</v>
      </c>
      <c r="I15" s="16">
        <f>I16+I17+I18+I19</f>
        <v>0</v>
      </c>
      <c r="J15" s="16"/>
      <c r="K15" s="23"/>
      <c r="L15" s="24"/>
    </row>
    <row r="16" spans="2:12" ht="24.95" customHeight="1" x14ac:dyDescent="0.2">
      <c r="B16" s="20" t="s">
        <v>30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</row>
    <row r="17" spans="2:12" ht="24.95" customHeight="1" x14ac:dyDescent="0.2">
      <c r="B17" s="20" t="s">
        <v>31</v>
      </c>
      <c r="C17" s="16"/>
      <c r="D17" s="16"/>
      <c r="E17" s="16"/>
      <c r="F17" s="16"/>
      <c r="G17" s="16"/>
      <c r="H17" s="24"/>
      <c r="I17" s="16"/>
      <c r="J17" s="16"/>
      <c r="K17" s="16"/>
      <c r="L17" s="16"/>
    </row>
    <row r="18" spans="2:12" ht="24.95" customHeight="1" x14ac:dyDescent="0.2">
      <c r="B18" s="20" t="s">
        <v>32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</row>
    <row r="19" spans="2:12" ht="24.95" customHeight="1" x14ac:dyDescent="0.2">
      <c r="B19" s="20" t="s">
        <v>33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</row>
    <row r="20" spans="2:12" ht="20.100000000000001" customHeight="1" x14ac:dyDescent="0.2">
      <c r="B20" s="22"/>
      <c r="C20" s="16"/>
      <c r="D20" s="16"/>
      <c r="E20" s="16"/>
      <c r="F20" s="16"/>
      <c r="G20" s="16"/>
      <c r="H20" s="16"/>
      <c r="I20" s="16"/>
      <c r="J20" s="16"/>
      <c r="K20" s="16"/>
      <c r="L20" s="16"/>
    </row>
    <row r="21" spans="2:12" ht="24.95" customHeight="1" x14ac:dyDescent="0.2">
      <c r="B21" s="15" t="s">
        <v>34</v>
      </c>
      <c r="C21" s="16"/>
      <c r="D21" s="16"/>
      <c r="E21" s="16"/>
      <c r="F21" s="24">
        <f>F9+F15</f>
        <v>4343221.2143999999</v>
      </c>
      <c r="G21" s="16"/>
      <c r="H21" s="24">
        <f>H9+H15</f>
        <v>92608.14409999999</v>
      </c>
      <c r="I21" s="24">
        <f>I9+I15</f>
        <v>16804.649679999999</v>
      </c>
      <c r="J21" s="16"/>
      <c r="K21" s="16"/>
      <c r="L21" s="24">
        <f>L9+L15</f>
        <v>1498826.2448200006</v>
      </c>
    </row>
    <row r="22" spans="2:12" ht="20.100000000000001" customHeight="1" x14ac:dyDescent="0.2">
      <c r="B22" s="25"/>
      <c r="C22" s="26"/>
      <c r="D22" s="26"/>
      <c r="E22" s="26"/>
      <c r="F22" s="26"/>
      <c r="G22" s="26"/>
      <c r="H22" s="26"/>
      <c r="I22" s="26"/>
      <c r="J22" s="26"/>
      <c r="K22" s="26"/>
      <c r="L22" s="27"/>
    </row>
    <row r="23" spans="2:12" x14ac:dyDescent="0.2">
      <c r="L23" s="28"/>
    </row>
    <row r="24" spans="2:12" x14ac:dyDescent="0.2"/>
    <row r="25" spans="2:12" x14ac:dyDescent="0.2"/>
    <row r="26" spans="2:12" x14ac:dyDescent="0.2"/>
    <row r="27" spans="2:12" x14ac:dyDescent="0.2"/>
  </sheetData>
  <mergeCells count="6">
    <mergeCell ref="B1:L1"/>
    <mergeCell ref="B2:L2"/>
    <mergeCell ref="B3:L3"/>
    <mergeCell ref="B4:L4"/>
    <mergeCell ref="B5:L5"/>
    <mergeCell ref="B6:L6"/>
  </mergeCells>
  <printOptions horizontalCentered="1"/>
  <pageMargins left="0.39370078740157483" right="0.35433070866141736" top="1.5354330708661419" bottom="0.74803149606299213" header="0.31496062992125984" footer="0.31496062992125984"/>
  <pageSetup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3 LDF OA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UIPPE</dc:creator>
  <cp:lastModifiedBy>UIPPE</cp:lastModifiedBy>
  <cp:lastPrinted>2024-04-29T17:09:03Z</cp:lastPrinted>
  <dcterms:created xsi:type="dcterms:W3CDTF">2024-04-29T17:08:51Z</dcterms:created>
  <dcterms:modified xsi:type="dcterms:W3CDTF">2024-04-29T17:09:41Z</dcterms:modified>
</cp:coreProperties>
</file>