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\Downloads\"/>
    </mc:Choice>
  </mc:AlternateContent>
  <bookViews>
    <workbookView xWindow="0" yWindow="0" windowWidth="20490" windowHeight="7620"/>
  </bookViews>
  <sheets>
    <sheet name="Miles de Pesos" sheetId="2" r:id="rId1"/>
    <sheet name="Hoja1" sheetId="3" state="hidden" r:id="rId2"/>
  </sheets>
  <definedNames>
    <definedName name="_xlnm.Print_Titles" localSheetId="0">'Miles de Pesos'!$1:$6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64" i="2"/>
  <c r="F58" i="2"/>
  <c r="F42" i="2"/>
  <c r="F38" i="2"/>
  <c r="F31" i="2"/>
  <c r="F27" i="2"/>
  <c r="F23" i="2"/>
  <c r="G19" i="2"/>
  <c r="F19" i="2"/>
  <c r="F9" i="2"/>
  <c r="C17" i="2"/>
  <c r="C61" i="2"/>
  <c r="C38" i="2"/>
  <c r="C41" i="2"/>
  <c r="C31" i="2"/>
  <c r="C25" i="2"/>
  <c r="C9" i="2"/>
  <c r="F80" i="2" l="1"/>
  <c r="F47" i="2"/>
  <c r="F60" i="2" s="1"/>
  <c r="F82" i="2" s="1"/>
  <c r="C47" i="2"/>
  <c r="C63" i="2" s="1"/>
  <c r="G76" i="2" l="1"/>
  <c r="G38" i="2"/>
  <c r="G27" i="2"/>
  <c r="G23" i="2"/>
  <c r="D41" i="2" l="1"/>
  <c r="D38" i="2"/>
  <c r="D31" i="2"/>
  <c r="G69" i="2"/>
  <c r="G64" i="2"/>
  <c r="G58" i="2"/>
  <c r="G42" i="2"/>
  <c r="G31" i="2"/>
  <c r="G9" i="2"/>
  <c r="D61" i="2"/>
  <c r="D25" i="2"/>
  <c r="D9" i="2"/>
  <c r="D17" i="2"/>
  <c r="G80" i="2" l="1"/>
  <c r="G47" i="2"/>
  <c r="G60" i="2" s="1"/>
  <c r="D47" i="2"/>
  <c r="D63" i="2" s="1"/>
  <c r="G82" i="2" l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<sst xmlns="http://schemas.openxmlformats.org/spreadsheetml/2006/main" count="128" uniqueCount="125">
  <si>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</si>
  <si>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</si>
  <si>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</si>
  <si>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</si>
  <si>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</si>
  <si>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</si>
  <si>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</si>
  <si>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</si>
  <si>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</si>
  <si>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</si>
  <si>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</si>
  <si>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</si>
  <si>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</si>
  <si>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</si>
  <si>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</si>
  <si>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</si>
  <si>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</si>
  <si>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</si>
  <si>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</si>
  <si>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</si>
  <si>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</si>
  <si>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</si>
  <si>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</si>
  <si>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</si>
  <si>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</si>
  <si>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</si>
  <si>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</si>
  <si>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</si>
  <si>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</si>
  <si>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</si>
  <si>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</si>
  <si>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</si>
  <si>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</si>
  <si>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</si>
  <si>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</si>
  <si>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</si>
  <si>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</si>
  <si>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</si>
  <si>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</si>
  <si>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</si>
  <si>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</si>
  <si>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</si>
  <si>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</si>
  <si>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</si>
  <si>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</si>
  <si>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</si>
  <si>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</si>
  <si>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</si>
  <si>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</si>
  <si>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</si>
  <si>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</si>
  <si>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</si>
  <si>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</si>
  <si>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</si>
  <si>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</si>
  <si>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</si>
  <si>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</si>
  <si>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</si>
  <si>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</si>
  <si>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</si>
  <si>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</si>
  <si>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</si>
  <si>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</si>
  <si>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</si>
  <si>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</si>
  <si>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</si>
  <si>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</si>
  <si>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</si>
  <si>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</si>
  <si>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</si>
  <si>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</si>
  <si>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</si>
  <si>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</si>
  <si>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</si>
  <si>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</si>
  <si>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</si>
  <si>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</si>
  <si>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</si>
  <si>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</si>
  <si>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</si>
  <si>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</si>
  <si>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</si>
  <si>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</si>
  <si>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</si>
  <si>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</si>
  <si>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</si>
  <si>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</si>
  <si>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</si>
  <si>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</si>
  <si>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</si>
  <si>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</si>
  <si>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</si>
  <si>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</si>
  <si>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</si>
  <si>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</si>
  <si>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</si>
  <si>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</si>
  <si>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</si>
  <si>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</si>
  <si>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</si>
  <si>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</si>
  <si>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</si>
  <si>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</si>
  <si>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</si>
  <si>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</si>
  <si>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</si>
  <si>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</si>
  <si>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</si>
  <si>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</si>
  <si>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</si>
  <si>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</si>
  <si>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</si>
  <si>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</si>
  <si>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</si>
  <si>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</si>
  <si>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</si>
  <si>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</si>
  <si>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</si>
  <si>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</si>
  <si>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</si>
  <si>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</si>
  <si>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</si>
  <si>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</si>
  <si>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Marzo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</si>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</sst>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view="pageBreakPreview" topLeftCell="B4" zoomScale="140" zoomScaleNormal="140" zoomScaleSheetLayoutView="140" workbookViewId="0">
      <selection activeCell="B4" sqref="B4:G4"/>
    </sheetView>
  </sheetViews>
  <sheetFormatPr baseColWidth="10" defaultColWidth="11.42578125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6384" max="16384" width="1.7109375" customWidth="1"/>
  </cols>
  <sheetData>
    <row r="1" spans="1:7" x14ac:dyDescent="0.25">
      <c r="B1" s="37" t="s">
        <v>119</v>
      </c>
      <c r="C1" s="37"/>
      <c r="D1" s="37"/>
      <c r="E1" s="37"/>
      <c r="F1" s="37"/>
      <c r="G1" s="37"/>
    </row>
    <row r="2" spans="1:7" ht="12" customHeight="1" x14ac:dyDescent="0.25">
      <c r="B2" s="38" t="s">
        <v>121</v>
      </c>
      <c r="C2" s="39"/>
      <c r="D2" s="39"/>
      <c r="E2" s="39"/>
      <c r="F2" s="39"/>
      <c r="G2" s="39"/>
    </row>
    <row r="3" spans="1:7" ht="10.5" customHeight="1" x14ac:dyDescent="0.25">
      <c r="B3" s="40" t="s">
        <v>0</v>
      </c>
      <c r="C3" s="41"/>
      <c r="D3" s="41"/>
      <c r="E3" s="41"/>
      <c r="F3" s="41"/>
      <c r="G3" s="41"/>
    </row>
    <row r="4" spans="1:7" ht="12" customHeight="1" x14ac:dyDescent="0.25">
      <c r="B4" s="40" t="s">
        <v>124</v>
      </c>
      <c r="C4" s="41"/>
      <c r="D4" s="41"/>
      <c r="E4" s="41"/>
      <c r="F4" s="41"/>
      <c r="G4" s="41"/>
    </row>
    <row r="5" spans="1:7" ht="9.75" customHeight="1" x14ac:dyDescent="0.25">
      <c r="B5" s="42" t="s">
        <v>120</v>
      </c>
      <c r="C5" s="43"/>
      <c r="D5" s="43"/>
      <c r="E5" s="43"/>
      <c r="F5" s="43"/>
      <c r="G5" s="43"/>
    </row>
    <row r="6" spans="1:7" s="6" customFormat="1" ht="20.100000000000001" customHeight="1" x14ac:dyDescent="0.15">
      <c r="A6" s="1"/>
      <c r="B6" s="2" t="s">
        <v>1</v>
      </c>
      <c r="C6" s="28" t="s">
        <v>123</v>
      </c>
      <c r="D6" s="28" t="s">
        <v>122</v>
      </c>
      <c r="E6" s="2" t="s">
        <v>1</v>
      </c>
      <c r="F6" s="28" t="s">
        <v>123</v>
      </c>
      <c r="G6" s="28" t="s">
        <v>122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f>SUM(C10:C16)</f>
        <v>6690148.2000000002</v>
      </c>
      <c r="D9" s="19">
        <f>SUM(D10:D16)</f>
        <v>3230925.1</v>
      </c>
      <c r="E9" s="11" t="s">
        <v>7</v>
      </c>
      <c r="F9" s="24">
        <f>F10+F11+F12+F13+F14+F15+F16+F17+F18</f>
        <v>2460683.2999999998</v>
      </c>
      <c r="G9" s="24">
        <f>G10+G11+G12+G13+G14+G15+G16+G17+G18</f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16204.4</v>
      </c>
      <c r="D10" s="24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24">
        <v>6673943.7999999998</v>
      </c>
      <c r="D11" s="24">
        <v>3215188.9</v>
      </c>
      <c r="E11" s="14" t="s">
        <v>11</v>
      </c>
      <c r="F11" s="24">
        <v>91063.6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55262.9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931827.4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1356813.2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f>C18+C19+C20+C21+C22+C23+C24</f>
        <v>9064944.5</v>
      </c>
      <c r="D17" s="19">
        <f>D18+D19+D20+D21+D22+D23+D24</f>
        <v>6170169.1999999993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24">
        <v>5334132</v>
      </c>
      <c r="D18" s="24">
        <v>3762742.9</v>
      </c>
      <c r="E18" s="14" t="s">
        <v>25</v>
      </c>
      <c r="F18" s="24">
        <v>25716.2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24">
        <v>1235357.1000000001</v>
      </c>
      <c r="D19" s="24">
        <v>945301.7</v>
      </c>
      <c r="E19" s="11" t="s">
        <v>27</v>
      </c>
      <c r="F19" s="24">
        <f t="shared" ref="F19:G19" si="0">SUM(F20:F22)</f>
        <v>0</v>
      </c>
      <c r="G19" s="19">
        <f t="shared" si="0"/>
        <v>0</v>
      </c>
    </row>
    <row r="20" spans="1:7" s="6" customFormat="1" ht="13.5" customHeight="1" x14ac:dyDescent="0.15">
      <c r="A20" s="1"/>
      <c r="B20" s="14" t="s">
        <v>28</v>
      </c>
      <c r="C20" s="24">
        <v>2495455.4</v>
      </c>
      <c r="D20" s="24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796035.7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796035.7</v>
      </c>
      <c r="G24" s="24"/>
    </row>
    <row r="25" spans="1:7" s="6" customFormat="1" ht="13.5" customHeight="1" x14ac:dyDescent="0.15">
      <c r="A25" s="1"/>
      <c r="B25" s="11" t="s">
        <v>38</v>
      </c>
      <c r="C25" s="19">
        <f>C26+C27+C28+C29+C30</f>
        <v>627814.19999999995</v>
      </c>
      <c r="D25" s="19">
        <f>D26+D27+D28+D29+D30</f>
        <v>741760.49999999965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24">
        <v>627814.19999999995</v>
      </c>
      <c r="D29" s="24">
        <v>741760.49999999965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f>C32+C33+C34+C35+C36</f>
        <v>5873.1</v>
      </c>
      <c r="D31" s="19">
        <f>D32+D33+D34+D35+D36</f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24">
        <v>5873.1</v>
      </c>
      <c r="D32" s="24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19">
        <f>C9+C17+C25+C31+C38+C41</f>
        <v>16388779.999999998</v>
      </c>
      <c r="D47" s="19">
        <f>D9+D17+D25+D31+D38+D41</f>
        <v>10148727.899999999</v>
      </c>
      <c r="E47" s="13" t="s">
        <v>81</v>
      </c>
      <c r="F47" s="24">
        <f>F9+F19+F23+F26+F27+F31+F38+F42</f>
        <v>3262855.1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4943520.0999999996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176322693</v>
      </c>
      <c r="D53" s="24">
        <v>172244909.80000001</v>
      </c>
      <c r="E53" s="11" t="s">
        <v>89</v>
      </c>
      <c r="F53" s="24">
        <v>37275585.899999999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5749875.5999999996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-7468944.5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4">
        <f>F51+F52+F53+F54+F55+F56</f>
        <v>37275585.899999999</v>
      </c>
      <c r="G58" s="24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40538441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19">
        <f>C51+C52+C53+C54+C55+C56+C57+C58+C59</f>
        <v>179547144.19999999</v>
      </c>
      <c r="D61" s="19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5"/>
      <c r="D62" s="24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19">
        <f>C47+C61</f>
        <v>195935924.19999999</v>
      </c>
      <c r="D63" s="19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4">
        <f>F65+F66+F67</f>
        <v>1878586.7</v>
      </c>
      <c r="G64" s="24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4">
        <f>F70+F71+F72+F73+F74</f>
        <v>153518896.5</v>
      </c>
      <c r="G69" s="24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10104725.5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92132466.700000003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4">
        <f>F64+F69+F76</f>
        <v>155397483.19999999</v>
      </c>
      <c r="G80" s="24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4">
        <f>F60+F80</f>
        <v>195935924.19999999</v>
      </c>
      <c r="G82" s="24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6" orientation="portrait" r:id="rId1"/>
  <rowBreaks count="1" manualBreakCount="1">
    <brk id="49" max="16383" man="1"/>
  </rowBreaks>
  <ignoredErrors>
    <ignoredError sqref="G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Lili</cp:lastModifiedBy>
  <cp:lastPrinted>2018-05-04T21:40:04Z</cp:lastPrinted>
  <dcterms:created xsi:type="dcterms:W3CDTF">2016-10-11T17:36:10Z</dcterms:created>
  <dcterms:modified xsi:type="dcterms:W3CDTF">2018-05-04T21:40:14Z</dcterms:modified>
</cp:coreProperties>
</file>