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sep_2017" sheetId="5" state="hidden" r:id="rId1"/>
    <sheet name="DIC_2017" sheetId="6" r:id="rId2"/>
  </sheets>
  <definedNames>
    <definedName name="_xlnm.Print_Area" localSheetId="1">DIC_2017!$A$1:$N$70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H18" i="6"/>
  <c r="H59" i="6"/>
  <c r="H57" i="6"/>
  <c r="H58" i="6"/>
  <c r="H60" i="6" l="1"/>
  <c r="G55" i="6"/>
  <c r="F55" i="6"/>
  <c r="E55" i="6"/>
  <c r="D55" i="6"/>
  <c r="H53" i="6"/>
  <c r="H52" i="6"/>
  <c r="H51" i="6"/>
  <c r="G50" i="6"/>
  <c r="F50" i="6"/>
  <c r="E50" i="6"/>
  <c r="D50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J15" i="6"/>
  <c r="I15" i="6"/>
  <c r="F15" i="6"/>
  <c r="F14" i="6" s="1"/>
  <c r="E15" i="6"/>
  <c r="E14" i="6" s="1"/>
  <c r="D15" i="6"/>
  <c r="D14" i="6" s="1"/>
  <c r="G14" i="6"/>
  <c r="H13" i="6"/>
  <c r="H12" i="6"/>
  <c r="H11" i="6"/>
  <c r="G10" i="6"/>
  <c r="F10" i="6"/>
  <c r="E10" i="6"/>
  <c r="D10" i="6"/>
  <c r="H57" i="5"/>
  <c r="H56" i="5"/>
  <c r="H55" i="5"/>
  <c r="G54" i="5"/>
  <c r="F54" i="5"/>
  <c r="E54" i="5"/>
  <c r="D54" i="5"/>
  <c r="H52" i="5"/>
  <c r="H51" i="5"/>
  <c r="H50" i="5"/>
  <c r="G49" i="5"/>
  <c r="F49" i="5"/>
  <c r="E49" i="5"/>
  <c r="D49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J14" i="5"/>
  <c r="I14" i="5"/>
  <c r="F14" i="5"/>
  <c r="F13" i="5" s="1"/>
  <c r="E14" i="5"/>
  <c r="E13" i="5" s="1"/>
  <c r="D14" i="5"/>
  <c r="D13" i="5" s="1"/>
  <c r="G13" i="5"/>
  <c r="H12" i="5"/>
  <c r="H11" i="5"/>
  <c r="H10" i="5"/>
  <c r="G9" i="5"/>
  <c r="F9" i="5"/>
  <c r="E9" i="5"/>
  <c r="D9" i="5"/>
  <c r="H9" i="5" s="1"/>
  <c r="H15" i="6" l="1"/>
  <c r="E8" i="5"/>
  <c r="E47" i="5" s="1"/>
  <c r="H14" i="6"/>
  <c r="H14" i="5"/>
  <c r="H54" i="5"/>
  <c r="G8" i="5"/>
  <c r="G47" i="5" s="1"/>
  <c r="F8" i="5"/>
  <c r="F47" i="5" s="1"/>
  <c r="H49" i="5"/>
  <c r="E9" i="6"/>
  <c r="E48" i="6" s="1"/>
  <c r="G9" i="6"/>
  <c r="G48" i="6" s="1"/>
  <c r="F9" i="6"/>
  <c r="F48" i="6" s="1"/>
  <c r="H55" i="6"/>
  <c r="H50" i="6"/>
  <c r="H10" i="6"/>
  <c r="D9" i="6"/>
  <c r="D8" i="5"/>
  <c r="H13" i="5"/>
  <c r="H9" i="6" l="1"/>
  <c r="H48" i="6" s="1"/>
  <c r="D48" i="6"/>
  <c r="H8" i="5"/>
  <c r="H47" i="5" s="1"/>
  <c r="D47" i="5"/>
</calcChain>
</file>

<file path=xl/sharedStrings.xml><?xml version="1.0" encoding="utf-8"?>
<sst xmlns="http://schemas.openxmlformats.org/spreadsheetml/2006/main" count="146" uniqueCount="75">
  <si>
    <t>(PESOS)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</si>
  <si>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</si>
  <si>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</si>
  <si>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</si>
  <si>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</si>
  <si>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</si>
  <si>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</si>
  <si>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</si>
  <si>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</si>
  <si>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</si>
  <si>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</si>
  <si>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</si>
  <si>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</si>
  <si>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</si>
  <si>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</si>
  <si>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</si>
  <si>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</si>
  <si>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</si>
  <si>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</si>
  <si>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</si>
  <si>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</si>
  <si>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</si>
  <si>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</si>
  <si>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</si>
  <si>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</si>
  <si>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</si>
  <si>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</si>
  <si>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</si>
  <si>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</si>
  <si>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</si>
  <si>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</si>
  <si>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</si>
  <si>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</si>
  <si>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</si>
  <si>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</si>
  <si>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</si>
  <si>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</si>
  <si>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</si>
  <si>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</si>
  <si>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</si>
  <si>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</si>
  <si>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HSBC</t>
  </si>
  <si>
    <t>FRAPIMEX</t>
  </si>
  <si>
    <t>GPO</t>
  </si>
  <si>
    <t>TESOFE</t>
  </si>
  <si>
    <t>Banobras SNC.</t>
  </si>
  <si>
    <t>Banamaex S.A</t>
  </si>
  <si>
    <t>Bancomer S.A</t>
  </si>
  <si>
    <t>Santander S,A</t>
  </si>
  <si>
    <t>Banco Interacciones S.A</t>
  </si>
  <si>
    <t>Banorte S.A</t>
  </si>
  <si>
    <t>Banco Inbursa S.A</t>
  </si>
  <si>
    <t>Banco del Bajio S.A</t>
  </si>
  <si>
    <t>Grupo Jayan Constructores S.A</t>
  </si>
  <si>
    <t>Profesionales de la Construcción Morelos S.A</t>
  </si>
  <si>
    <t>Infraestructura Tecnica S.A</t>
  </si>
  <si>
    <t>Construccion y Señalamiento S,.A</t>
  </si>
  <si>
    <t>Vias Consecionadas del Norte S.A</t>
  </si>
  <si>
    <t>Casa de Proyectos S.A</t>
  </si>
  <si>
    <t>Grupo Construtor D Siete S.A</t>
  </si>
  <si>
    <t>Constructora y Edificadora Gia+A S.A</t>
  </si>
  <si>
    <t>LAUNAK S.A</t>
  </si>
  <si>
    <t>Comisiones Gastos y Coberturas de la deuda</t>
  </si>
  <si>
    <t>Swaps</t>
  </si>
  <si>
    <t xml:space="preserve">GOBIERNO DEL ESTADO DE MEXICO </t>
  </si>
  <si>
    <t>Saldo al 31 de diciembre de 2016</t>
  </si>
  <si>
    <t>Inova Slauffle S.A</t>
  </si>
  <si>
    <t>Construcciónes Majora S.A</t>
  </si>
  <si>
    <t>Heberto Guzman Dessarrllos y Asociados S.A</t>
  </si>
  <si>
    <t>Del 1 de Enero de 2017  al  30 de Septiembre de 2017</t>
  </si>
  <si>
    <t>Del 1 de Enero de 2017  al  31 de Diciembre de 2017</t>
  </si>
  <si>
    <t>BANOBRAS (PROFISE)</t>
  </si>
  <si>
    <t>*</t>
  </si>
  <si>
    <t>Ajuste de la deuda del pasivo de Banobras (PROFISE) de conformidad con la clausa tercera inciso A del Contrato del Fideicomiso 2198  denominado Fondo de Apoyo para la Infraestructura y Seguridad Constituido por Banobras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</si>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</sst>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1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5" xfId="0" applyFont="1" applyBorder="1"/>
    <xf numFmtId="0" fontId="3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2"/>
  <sheetViews>
    <sheetView zoomScale="120" zoomScaleNormal="120" workbookViewId="0">
      <selection activeCell="C23" sqref="C23"/>
    </sheetView>
  </sheetViews>
  <sheetFormatPr baseColWidth="10" defaultColWidth="0" defaultRowHeight="15" customHeight="1" zeroHeight="1" x14ac:dyDescent="0.25"/>
  <cols>
    <col min="1" max="1" width="1.5703125" style="1" customWidth="1"/>
    <col min="2" max="2" width="2.5703125" style="1" customWidth="1"/>
    <col min="3" max="3" width="33.5703125" style="1" customWidth="1"/>
    <col min="4" max="4" width="13.140625" style="1" customWidth="1"/>
    <col min="5" max="5" width="12.7109375" style="1" customWidth="1"/>
    <col min="6" max="6" width="13" style="1" customWidth="1"/>
    <col min="7" max="7" width="12.5703125" style="1" customWidth="1"/>
    <col min="8" max="8" width="13.5703125" style="1" customWidth="1"/>
    <col min="9" max="9" width="13.7109375" style="1" customWidth="1"/>
    <col min="10" max="10" width="12.7109375" style="1" customWidth="1"/>
    <col min="11" max="11" width="2.7109375" style="1" customWidth="1"/>
    <col min="12" max="16384" width="11.42578125" hidden="1"/>
  </cols>
  <sheetData>
    <row r="1" spans="2:10" x14ac:dyDescent="0.25">
      <c r="B1" s="39" t="s">
        <v>38</v>
      </c>
      <c r="C1" s="39"/>
      <c r="D1" s="39"/>
      <c r="E1" s="39"/>
      <c r="F1" s="39"/>
      <c r="G1" s="39"/>
      <c r="H1" s="39"/>
      <c r="I1" s="39"/>
      <c r="J1" s="39"/>
    </row>
    <row r="2" spans="2:10" x14ac:dyDescent="0.25">
      <c r="B2" s="40" t="s">
        <v>64</v>
      </c>
      <c r="C2" s="41"/>
      <c r="D2" s="41"/>
      <c r="E2" s="41"/>
      <c r="F2" s="41"/>
      <c r="G2" s="41"/>
      <c r="H2" s="41"/>
      <c r="I2" s="41"/>
      <c r="J2" s="42"/>
    </row>
    <row r="3" spans="2:10" ht="15" customHeight="1" x14ac:dyDescent="0.25">
      <c r="B3" s="43" t="s">
        <v>1</v>
      </c>
      <c r="C3" s="44"/>
      <c r="D3" s="44"/>
      <c r="E3" s="44"/>
      <c r="F3" s="44"/>
      <c r="G3" s="44"/>
      <c r="H3" s="44"/>
      <c r="I3" s="44"/>
      <c r="J3" s="45"/>
    </row>
    <row r="4" spans="2:10" ht="15" customHeight="1" x14ac:dyDescent="0.25">
      <c r="B4" s="43" t="s">
        <v>69</v>
      </c>
      <c r="C4" s="44"/>
      <c r="D4" s="44"/>
      <c r="E4" s="44"/>
      <c r="F4" s="44"/>
      <c r="G4" s="44"/>
      <c r="H4" s="44"/>
      <c r="I4" s="44"/>
      <c r="J4" s="45"/>
    </row>
    <row r="5" spans="2:10" ht="15" customHeight="1" x14ac:dyDescent="0.25">
      <c r="B5" s="46" t="s">
        <v>0</v>
      </c>
      <c r="C5" s="47"/>
      <c r="D5" s="47"/>
      <c r="E5" s="47"/>
      <c r="F5" s="47"/>
      <c r="G5" s="47"/>
      <c r="H5" s="47"/>
      <c r="I5" s="47"/>
      <c r="J5" s="48"/>
    </row>
    <row r="6" spans="2:10" ht="41.25" customHeight="1" x14ac:dyDescent="0.25">
      <c r="B6" s="49" t="s">
        <v>2</v>
      </c>
      <c r="C6" s="50"/>
      <c r="D6" s="24" t="s">
        <v>65</v>
      </c>
      <c r="E6" s="24" t="s">
        <v>3</v>
      </c>
      <c r="F6" s="24" t="s">
        <v>4</v>
      </c>
      <c r="G6" s="24" t="s">
        <v>5</v>
      </c>
      <c r="H6" s="24" t="s">
        <v>39</v>
      </c>
      <c r="I6" s="24" t="s">
        <v>6</v>
      </c>
      <c r="J6" s="24" t="s">
        <v>7</v>
      </c>
    </row>
    <row r="7" spans="2:10" ht="9.9499999999999993" customHeight="1" x14ac:dyDescent="0.25">
      <c r="B7" s="28"/>
      <c r="C7" s="29"/>
      <c r="D7" s="2"/>
      <c r="E7" s="2"/>
      <c r="F7" s="2"/>
      <c r="G7" s="2"/>
      <c r="H7" s="2"/>
      <c r="I7" s="2"/>
      <c r="J7" s="2"/>
    </row>
    <row r="8" spans="2:10" ht="15" customHeight="1" x14ac:dyDescent="0.25">
      <c r="B8" s="32" t="s">
        <v>8</v>
      </c>
      <c r="C8" s="33"/>
      <c r="D8" s="22">
        <f>D9+D13</f>
        <v>36179393908.210999</v>
      </c>
      <c r="E8" s="22">
        <f t="shared" ref="E8:G8" si="0">E9+E13</f>
        <v>4046852807.0300002</v>
      </c>
      <c r="F8" s="22">
        <f t="shared" si="0"/>
        <v>733709542.5</v>
      </c>
      <c r="G8" s="22">
        <f t="shared" si="0"/>
        <v>0</v>
      </c>
      <c r="H8" s="22">
        <f>D8+E8-F8</f>
        <v>39492537172.740997</v>
      </c>
      <c r="I8" s="23"/>
      <c r="J8" s="23"/>
    </row>
    <row r="9" spans="2:10" ht="15" customHeight="1" x14ac:dyDescent="0.25">
      <c r="B9" s="10"/>
      <c r="C9" s="14" t="s">
        <v>9</v>
      </c>
      <c r="D9" s="22">
        <f>D10+D11+D12</f>
        <v>0</v>
      </c>
      <c r="E9" s="22">
        <f t="shared" ref="E9:F9" si="1">E10+E11+E12</f>
        <v>0</v>
      </c>
      <c r="F9" s="22">
        <f t="shared" si="1"/>
        <v>0</v>
      </c>
      <c r="G9" s="22">
        <f>G10+G11+G12</f>
        <v>0</v>
      </c>
      <c r="H9" s="22">
        <f>D9+E9+F9+G9</f>
        <v>0</v>
      </c>
      <c r="I9" s="22"/>
      <c r="J9" s="22"/>
    </row>
    <row r="10" spans="2:10" x14ac:dyDescent="0.25">
      <c r="B10" s="25"/>
      <c r="C10" s="15" t="s">
        <v>10</v>
      </c>
      <c r="D10" s="18"/>
      <c r="E10" s="18"/>
      <c r="F10" s="18"/>
      <c r="G10" s="18"/>
      <c r="H10" s="18">
        <f t="shared" ref="H10:H12" si="2">D10+E10+F10+G10</f>
        <v>0</v>
      </c>
      <c r="I10" s="22"/>
      <c r="J10" s="22"/>
    </row>
    <row r="11" spans="2:10" x14ac:dyDescent="0.25">
      <c r="B11" s="4"/>
      <c r="C11" s="15" t="s">
        <v>11</v>
      </c>
      <c r="D11" s="18"/>
      <c r="E11" s="18"/>
      <c r="F11" s="18"/>
      <c r="G11" s="18"/>
      <c r="H11" s="18">
        <f t="shared" si="2"/>
        <v>0</v>
      </c>
      <c r="I11" s="18"/>
      <c r="J11" s="18"/>
    </row>
    <row r="12" spans="2:10" x14ac:dyDescent="0.25">
      <c r="B12" s="4"/>
      <c r="C12" s="15" t="s">
        <v>12</v>
      </c>
      <c r="D12" s="18"/>
      <c r="E12" s="18"/>
      <c r="F12" s="18"/>
      <c r="G12" s="18"/>
      <c r="H12" s="18">
        <f t="shared" si="2"/>
        <v>0</v>
      </c>
      <c r="I12" s="18"/>
      <c r="J12" s="18"/>
    </row>
    <row r="13" spans="2:10" ht="15" customHeight="1" x14ac:dyDescent="0.25">
      <c r="B13" s="10"/>
      <c r="C13" s="14" t="s">
        <v>13</v>
      </c>
      <c r="D13" s="22">
        <f>D14+D43+D44</f>
        <v>36179393908.210999</v>
      </c>
      <c r="E13" s="22">
        <f>E14+E43+E44</f>
        <v>4046852807.0300002</v>
      </c>
      <c r="F13" s="22">
        <f>F14+F43+F44</f>
        <v>733709542.5</v>
      </c>
      <c r="G13" s="22">
        <f>G14+G43+G44</f>
        <v>0</v>
      </c>
      <c r="H13" s="22">
        <f>D13+E13-F13</f>
        <v>39492537172.740997</v>
      </c>
      <c r="I13" s="22"/>
      <c r="J13" s="22"/>
    </row>
    <row r="14" spans="2:10" x14ac:dyDescent="0.25">
      <c r="B14" s="25"/>
      <c r="C14" s="15" t="s">
        <v>14</v>
      </c>
      <c r="D14" s="18">
        <f>SUM(D16:D41)</f>
        <v>36179393908.210999</v>
      </c>
      <c r="E14" s="18">
        <f>SUM(E16:E41)</f>
        <v>4046852807.0300002</v>
      </c>
      <c r="F14" s="18">
        <f>SUM(F16:F41)</f>
        <v>733709542.5</v>
      </c>
      <c r="G14" s="18"/>
      <c r="H14" s="18">
        <f>SUM(H16:H41)</f>
        <v>39492537172.740997</v>
      </c>
      <c r="I14" s="18">
        <f>SUM(I16:I41)</f>
        <v>2236345459.5600004</v>
      </c>
      <c r="J14" s="18">
        <f>SUM(J16:J41)</f>
        <v>273645122.95999998</v>
      </c>
    </row>
    <row r="15" spans="2:10" x14ac:dyDescent="0.25">
      <c r="B15" s="25"/>
      <c r="C15" s="15"/>
      <c r="D15" s="5"/>
      <c r="E15" s="5"/>
      <c r="F15" s="5"/>
      <c r="G15" s="5"/>
      <c r="H15" s="5"/>
      <c r="I15" s="2"/>
      <c r="J15" s="2"/>
    </row>
    <row r="16" spans="2:10" x14ac:dyDescent="0.25">
      <c r="B16" s="25"/>
      <c r="C16" s="15" t="s">
        <v>45</v>
      </c>
      <c r="D16" s="18">
        <v>4770034576.3800001</v>
      </c>
      <c r="E16" s="18">
        <v>1500000000</v>
      </c>
      <c r="F16" s="18">
        <v>21082776.920000002</v>
      </c>
      <c r="G16" s="18"/>
      <c r="H16" s="18">
        <f>D16+E16-F16</f>
        <v>6248951799.46</v>
      </c>
      <c r="I16" s="18">
        <v>347351981.93000001</v>
      </c>
      <c r="J16" s="18"/>
    </row>
    <row r="17" spans="2:10" x14ac:dyDescent="0.25">
      <c r="B17" s="25"/>
      <c r="C17" s="15" t="s">
        <v>46</v>
      </c>
      <c r="D17" s="18">
        <v>7452406551.0789537</v>
      </c>
      <c r="E17" s="18">
        <v>0</v>
      </c>
      <c r="F17" s="18">
        <v>188100601.59999999</v>
      </c>
      <c r="G17" s="18"/>
      <c r="H17" s="18">
        <f>D17+E17-F17</f>
        <v>7264305949.4789534</v>
      </c>
      <c r="I17" s="18">
        <v>417192427.25999999</v>
      </c>
      <c r="J17" s="18"/>
    </row>
    <row r="18" spans="2:10" x14ac:dyDescent="0.25">
      <c r="B18" s="25"/>
      <c r="C18" s="15" t="s">
        <v>47</v>
      </c>
      <c r="D18" s="18">
        <v>8729312561.3469315</v>
      </c>
      <c r="E18" s="18">
        <v>0</v>
      </c>
      <c r="F18" s="18">
        <v>150849221.97999999</v>
      </c>
      <c r="G18" s="18"/>
      <c r="H18" s="18">
        <f t="shared" ref="H18:H36" si="3">D18+E18-F18</f>
        <v>8578463339.3669319</v>
      </c>
      <c r="I18" s="18">
        <v>538151089.46000004</v>
      </c>
      <c r="J18" s="18"/>
    </row>
    <row r="19" spans="2:10" x14ac:dyDescent="0.25">
      <c r="B19" s="25"/>
      <c r="C19" s="15" t="s">
        <v>48</v>
      </c>
      <c r="D19" s="18">
        <v>1813013403.805115</v>
      </c>
      <c r="E19" s="18">
        <v>0</v>
      </c>
      <c r="F19" s="18">
        <v>89938255.040000007</v>
      </c>
      <c r="G19" s="18"/>
      <c r="H19" s="18">
        <f t="shared" si="3"/>
        <v>1723075148.765115</v>
      </c>
      <c r="I19" s="18">
        <v>103636586.90000001</v>
      </c>
      <c r="J19" s="18"/>
    </row>
    <row r="20" spans="2:10" x14ac:dyDescent="0.25">
      <c r="B20" s="25"/>
      <c r="C20" s="15" t="s">
        <v>41</v>
      </c>
      <c r="D20" s="18">
        <v>1179796068.5599997</v>
      </c>
      <c r="E20" s="18">
        <v>0</v>
      </c>
      <c r="F20" s="18">
        <v>43213753.5</v>
      </c>
      <c r="G20" s="18"/>
      <c r="H20" s="18">
        <f t="shared" si="3"/>
        <v>1136582315.0599997</v>
      </c>
      <c r="I20" s="18">
        <v>62523483.899999999</v>
      </c>
      <c r="J20" s="18"/>
    </row>
    <row r="21" spans="2:10" x14ac:dyDescent="0.25">
      <c r="B21" s="25"/>
      <c r="C21" s="15" t="s">
        <v>49</v>
      </c>
      <c r="D21" s="18">
        <v>852354870.44999993</v>
      </c>
      <c r="E21" s="18">
        <v>0</v>
      </c>
      <c r="F21" s="18">
        <v>32671554.75</v>
      </c>
      <c r="G21" s="18"/>
      <c r="H21" s="18">
        <f t="shared" si="3"/>
        <v>819683315.69999993</v>
      </c>
      <c r="I21" s="18">
        <v>48673197.310000002</v>
      </c>
      <c r="J21" s="18"/>
    </row>
    <row r="22" spans="2:10" x14ac:dyDescent="0.25">
      <c r="B22" s="25"/>
      <c r="C22" s="15" t="s">
        <v>50</v>
      </c>
      <c r="D22" s="18">
        <v>10465449134.93</v>
      </c>
      <c r="E22" s="18">
        <v>2500000000</v>
      </c>
      <c r="F22" s="18">
        <v>116105114.87</v>
      </c>
      <c r="G22" s="18"/>
      <c r="H22" s="18">
        <f t="shared" si="3"/>
        <v>12849344020.059999</v>
      </c>
      <c r="I22" s="18">
        <v>659871560.14999998</v>
      </c>
      <c r="J22" s="18"/>
    </row>
    <row r="23" spans="2:10" x14ac:dyDescent="0.25">
      <c r="B23" s="25"/>
      <c r="C23" s="15" t="s">
        <v>51</v>
      </c>
      <c r="D23" s="18">
        <v>393265357.5199998</v>
      </c>
      <c r="E23" s="18">
        <v>0</v>
      </c>
      <c r="F23" s="18">
        <v>14404584.49</v>
      </c>
      <c r="G23" s="18"/>
      <c r="H23" s="18">
        <f t="shared" si="3"/>
        <v>378860773.02999979</v>
      </c>
      <c r="I23" s="18">
        <v>21341848.579999998</v>
      </c>
      <c r="J23" s="18"/>
    </row>
    <row r="24" spans="2:10" x14ac:dyDescent="0.25">
      <c r="B24" s="25"/>
      <c r="C24" s="15" t="s">
        <v>52</v>
      </c>
      <c r="D24" s="18">
        <v>422001733.63999999</v>
      </c>
      <c r="E24" s="18">
        <v>0</v>
      </c>
      <c r="F24" s="18">
        <v>27275143.920000002</v>
      </c>
      <c r="G24" s="18"/>
      <c r="H24" s="18">
        <f t="shared" si="3"/>
        <v>394726589.71999997</v>
      </c>
      <c r="I24" s="18">
        <v>26408870.550000001</v>
      </c>
      <c r="J24" s="18"/>
    </row>
    <row r="25" spans="2:10" x14ac:dyDescent="0.25">
      <c r="B25" s="25"/>
      <c r="C25" s="15" t="s">
        <v>53</v>
      </c>
      <c r="D25" s="18">
        <v>1868091.87</v>
      </c>
      <c r="E25" s="18">
        <v>0</v>
      </c>
      <c r="F25" s="18">
        <v>1868091.87</v>
      </c>
      <c r="G25" s="18"/>
      <c r="H25" s="18">
        <f t="shared" si="3"/>
        <v>0</v>
      </c>
      <c r="I25" s="18">
        <v>31755.32</v>
      </c>
      <c r="J25" s="18"/>
    </row>
    <row r="26" spans="2:10" x14ac:dyDescent="0.25">
      <c r="B26" s="25"/>
      <c r="C26" s="15" t="s">
        <v>42</v>
      </c>
      <c r="D26" s="18">
        <v>3330866.31</v>
      </c>
      <c r="E26" s="18">
        <v>0</v>
      </c>
      <c r="F26" s="18">
        <v>1143790.67</v>
      </c>
      <c r="G26" s="18"/>
      <c r="H26" s="18">
        <f t="shared" si="3"/>
        <v>2187075.64</v>
      </c>
      <c r="I26" s="18">
        <v>133710.34</v>
      </c>
      <c r="J26" s="18"/>
    </row>
    <row r="27" spans="2:10" x14ac:dyDescent="0.25">
      <c r="B27" s="25"/>
      <c r="C27" s="15" t="s">
        <v>54</v>
      </c>
      <c r="D27" s="18">
        <v>23059679.280000001</v>
      </c>
      <c r="E27" s="18">
        <v>0</v>
      </c>
      <c r="F27" s="18">
        <v>22670007.52</v>
      </c>
      <c r="G27" s="18"/>
      <c r="H27" s="18">
        <f t="shared" si="3"/>
        <v>389671.76000000164</v>
      </c>
      <c r="I27" s="18">
        <v>1332700.18</v>
      </c>
      <c r="J27" s="18"/>
    </row>
    <row r="28" spans="2:10" x14ac:dyDescent="0.25">
      <c r="B28" s="25"/>
      <c r="C28" s="15" t="s">
        <v>56</v>
      </c>
      <c r="D28" s="18">
        <v>3453920.18</v>
      </c>
      <c r="E28" s="18">
        <v>0</v>
      </c>
      <c r="F28" s="18">
        <v>2266224.6</v>
      </c>
      <c r="G28" s="18"/>
      <c r="H28" s="18">
        <f t="shared" si="3"/>
        <v>1187695.58</v>
      </c>
      <c r="I28" s="18">
        <v>118801.84</v>
      </c>
      <c r="J28" s="18"/>
    </row>
    <row r="29" spans="2:10" x14ac:dyDescent="0.25">
      <c r="B29" s="25"/>
      <c r="C29" s="15" t="s">
        <v>55</v>
      </c>
      <c r="D29" s="18">
        <v>381964.67000000039</v>
      </c>
      <c r="E29" s="18">
        <v>0</v>
      </c>
      <c r="F29" s="18">
        <v>381964.67</v>
      </c>
      <c r="G29" s="18"/>
      <c r="H29" s="18">
        <f t="shared" si="3"/>
        <v>0</v>
      </c>
      <c r="I29" s="18">
        <v>13265.07</v>
      </c>
      <c r="J29" s="18"/>
    </row>
    <row r="30" spans="2:10" x14ac:dyDescent="0.25">
      <c r="B30" s="25"/>
      <c r="C30" s="15" t="s">
        <v>58</v>
      </c>
      <c r="D30" s="18">
        <v>32006595.420000002</v>
      </c>
      <c r="E30" s="18">
        <v>267635.48</v>
      </c>
      <c r="F30" s="18">
        <v>4417587.01</v>
      </c>
      <c r="G30" s="18"/>
      <c r="H30" s="18">
        <f t="shared" si="3"/>
        <v>27856643.890000001</v>
      </c>
      <c r="I30" s="18">
        <v>2596286.7200000002</v>
      </c>
      <c r="J30" s="18"/>
    </row>
    <row r="31" spans="2:10" x14ac:dyDescent="0.25">
      <c r="B31" s="25"/>
      <c r="C31" s="15" t="s">
        <v>57</v>
      </c>
      <c r="D31" s="18">
        <v>11400502.07</v>
      </c>
      <c r="E31" s="18">
        <v>0</v>
      </c>
      <c r="F31" s="18">
        <v>3918609.44</v>
      </c>
      <c r="G31" s="18"/>
      <c r="H31" s="18">
        <f t="shared" si="3"/>
        <v>7481892.6300000008</v>
      </c>
      <c r="I31" s="18">
        <v>686014.72</v>
      </c>
      <c r="J31" s="18"/>
    </row>
    <row r="32" spans="2:10" x14ac:dyDescent="0.25">
      <c r="B32" s="25"/>
      <c r="C32" s="15" t="s">
        <v>59</v>
      </c>
      <c r="D32" s="18">
        <v>8152789.4299999997</v>
      </c>
      <c r="E32" s="18">
        <v>0</v>
      </c>
      <c r="F32" s="18">
        <v>8152789.4299999997</v>
      </c>
      <c r="G32" s="18"/>
      <c r="H32" s="18">
        <f t="shared" si="3"/>
        <v>0</v>
      </c>
      <c r="I32" s="18">
        <v>404674.43</v>
      </c>
      <c r="J32" s="18"/>
    </row>
    <row r="33" spans="2:10" x14ac:dyDescent="0.25">
      <c r="B33" s="25"/>
      <c r="C33" s="15" t="s">
        <v>60</v>
      </c>
      <c r="D33" s="18">
        <v>5249470.2199999988</v>
      </c>
      <c r="E33" s="18">
        <v>0</v>
      </c>
      <c r="F33" s="18">
        <v>5249470.22</v>
      </c>
      <c r="G33" s="18"/>
      <c r="H33" s="18">
        <f t="shared" si="3"/>
        <v>0</v>
      </c>
      <c r="I33" s="18">
        <v>64024.26</v>
      </c>
      <c r="J33" s="18"/>
    </row>
    <row r="34" spans="2:10" x14ac:dyDescent="0.25">
      <c r="B34" s="25"/>
      <c r="C34" s="15" t="s">
        <v>66</v>
      </c>
      <c r="D34" s="18">
        <v>0</v>
      </c>
      <c r="E34" s="18">
        <v>4796922.41</v>
      </c>
      <c r="F34" s="18"/>
      <c r="G34" s="18"/>
      <c r="H34" s="18">
        <f t="shared" si="3"/>
        <v>4796922.41</v>
      </c>
      <c r="I34" s="18">
        <v>434319.2</v>
      </c>
      <c r="J34" s="18"/>
    </row>
    <row r="35" spans="2:10" x14ac:dyDescent="0.25">
      <c r="B35" s="25"/>
      <c r="C35" s="15" t="s">
        <v>61</v>
      </c>
      <c r="D35" s="18">
        <v>12855771.050000001</v>
      </c>
      <c r="E35" s="18">
        <v>34765748.799999997</v>
      </c>
      <c r="F35" s="18"/>
      <c r="G35" s="18"/>
      <c r="H35" s="18">
        <f t="shared" si="3"/>
        <v>47621519.849999994</v>
      </c>
      <c r="I35" s="18">
        <v>4642798.7699999996</v>
      </c>
      <c r="J35" s="18"/>
    </row>
    <row r="36" spans="2:10" x14ac:dyDescent="0.25">
      <c r="B36" s="25"/>
      <c r="C36" s="15" t="s">
        <v>67</v>
      </c>
      <c r="D36" s="18">
        <v>0</v>
      </c>
      <c r="E36" s="18">
        <v>7022500.3399999999</v>
      </c>
      <c r="F36" s="18"/>
      <c r="G36" s="18"/>
      <c r="H36" s="18">
        <f t="shared" si="3"/>
        <v>7022500.3399999999</v>
      </c>
      <c r="I36" s="18">
        <v>660315.80000000005</v>
      </c>
      <c r="J36" s="18"/>
    </row>
    <row r="37" spans="2:10" x14ac:dyDescent="0.25">
      <c r="B37" s="25"/>
      <c r="C37" s="15" t="s">
        <v>68</v>
      </c>
      <c r="D37" s="18"/>
      <c r="E37" s="18"/>
      <c r="F37" s="18"/>
      <c r="G37" s="18"/>
      <c r="H37" s="18"/>
      <c r="I37" s="18">
        <v>75746.87</v>
      </c>
      <c r="J37" s="18"/>
    </row>
    <row r="38" spans="2:10" x14ac:dyDescent="0.25">
      <c r="B38" s="25"/>
      <c r="C38" s="15" t="s">
        <v>62</v>
      </c>
      <c r="D38" s="18"/>
      <c r="E38" s="18"/>
      <c r="F38" s="18"/>
      <c r="G38" s="18"/>
      <c r="H38" s="18"/>
      <c r="I38" s="18"/>
      <c r="J38" s="18">
        <v>9618658.3499999996</v>
      </c>
    </row>
    <row r="39" spans="2:10" x14ac:dyDescent="0.25">
      <c r="B39" s="25"/>
      <c r="C39" s="15" t="s">
        <v>63</v>
      </c>
      <c r="D39" s="18"/>
      <c r="E39" s="18"/>
      <c r="F39" s="18"/>
      <c r="G39" s="18"/>
      <c r="H39" s="18"/>
      <c r="I39" s="18"/>
      <c r="J39" s="18">
        <v>194610651.94</v>
      </c>
    </row>
    <row r="40" spans="2:10" x14ac:dyDescent="0.25">
      <c r="B40" s="25"/>
      <c r="C40" s="15" t="s">
        <v>43</v>
      </c>
      <c r="D40" s="18"/>
      <c r="E40" s="18"/>
      <c r="F40" s="18"/>
      <c r="G40" s="18"/>
      <c r="H40" s="18"/>
      <c r="I40" s="18"/>
      <c r="J40" s="18">
        <v>42112535.899999999</v>
      </c>
    </row>
    <row r="41" spans="2:10" x14ac:dyDescent="0.25">
      <c r="B41" s="25"/>
      <c r="C41" s="15" t="s">
        <v>44</v>
      </c>
      <c r="D41" s="18"/>
      <c r="E41" s="18"/>
      <c r="F41" s="18"/>
      <c r="G41" s="18"/>
      <c r="H41" s="18"/>
      <c r="I41" s="18"/>
      <c r="J41" s="18">
        <v>27303276.77</v>
      </c>
    </row>
    <row r="42" spans="2:10" x14ac:dyDescent="0.25">
      <c r="B42" s="25"/>
      <c r="C42" s="15"/>
      <c r="D42" s="5"/>
      <c r="E42" s="5"/>
      <c r="F42" s="5"/>
      <c r="G42" s="5"/>
      <c r="H42" s="5"/>
      <c r="I42" s="2"/>
      <c r="J42" s="2"/>
    </row>
    <row r="43" spans="2:10" x14ac:dyDescent="0.25">
      <c r="B43" s="4"/>
      <c r="C43" s="15" t="s">
        <v>15</v>
      </c>
      <c r="D43" s="5"/>
      <c r="E43" s="5"/>
      <c r="F43" s="5"/>
      <c r="G43" s="5"/>
      <c r="H43" s="21"/>
      <c r="I43" s="5"/>
      <c r="J43" s="5"/>
    </row>
    <row r="44" spans="2:10" x14ac:dyDescent="0.25">
      <c r="B44" s="4"/>
      <c r="C44" s="15" t="s">
        <v>16</v>
      </c>
      <c r="D44" s="5"/>
      <c r="E44" s="5"/>
      <c r="F44" s="5"/>
      <c r="G44" s="5"/>
      <c r="H44" s="21"/>
      <c r="I44" s="5"/>
      <c r="J44" s="5"/>
    </row>
    <row r="45" spans="2:10" ht="15" customHeight="1" x14ac:dyDescent="0.25">
      <c r="B45" s="32" t="s">
        <v>17</v>
      </c>
      <c r="C45" s="33"/>
      <c r="D45" s="5"/>
      <c r="E45" s="17"/>
      <c r="F45" s="17"/>
      <c r="G45" s="17"/>
      <c r="H45" s="17"/>
      <c r="I45" s="17"/>
      <c r="J45" s="17"/>
    </row>
    <row r="46" spans="2:10" ht="9.9499999999999993" customHeight="1" x14ac:dyDescent="0.25">
      <c r="B46" s="4"/>
      <c r="C46" s="3"/>
      <c r="D46" s="5"/>
      <c r="E46" s="5"/>
      <c r="F46" s="5"/>
      <c r="G46" s="5"/>
      <c r="H46" s="5"/>
      <c r="I46" s="5"/>
      <c r="J46" s="5"/>
    </row>
    <row r="47" spans="2:10" ht="16.5" customHeight="1" x14ac:dyDescent="0.25">
      <c r="B47" s="32" t="s">
        <v>18</v>
      </c>
      <c r="C47" s="33"/>
      <c r="D47" s="22">
        <f>D8+D45</f>
        <v>36179393908.210999</v>
      </c>
      <c r="E47" s="22">
        <f>E8+E45</f>
        <v>4046852807.0300002</v>
      </c>
      <c r="F47" s="22">
        <f>F8+F45</f>
        <v>733709542.5</v>
      </c>
      <c r="G47" s="22">
        <f>G8+G45</f>
        <v>0</v>
      </c>
      <c r="H47" s="22">
        <f>H8+H45</f>
        <v>39492537172.740997</v>
      </c>
      <c r="I47" s="22"/>
      <c r="J47" s="19"/>
    </row>
    <row r="48" spans="2:10" ht="9.9499999999999993" customHeight="1" x14ac:dyDescent="0.25">
      <c r="B48" s="32"/>
      <c r="C48" s="33"/>
      <c r="D48" s="19"/>
      <c r="E48" s="19"/>
      <c r="F48" s="19"/>
      <c r="G48" s="19"/>
      <c r="H48" s="19"/>
      <c r="I48" s="19"/>
      <c r="J48" s="19"/>
    </row>
    <row r="49" spans="2:10" ht="16.5" customHeight="1" x14ac:dyDescent="0.25">
      <c r="B49" s="32" t="s">
        <v>40</v>
      </c>
      <c r="C49" s="33"/>
      <c r="D49" s="19">
        <f>D50+D51+D52</f>
        <v>0</v>
      </c>
      <c r="E49" s="19">
        <f t="shared" ref="E49:G49" si="4">E50+E51+E52</f>
        <v>0</v>
      </c>
      <c r="F49" s="19">
        <f t="shared" si="4"/>
        <v>0</v>
      </c>
      <c r="G49" s="19">
        <f t="shared" si="4"/>
        <v>0</v>
      </c>
      <c r="H49" s="19">
        <f>D49+E49+F49+G49</f>
        <v>0</v>
      </c>
      <c r="I49" s="19"/>
      <c r="J49" s="19"/>
    </row>
    <row r="50" spans="2:10" ht="15" customHeight="1" x14ac:dyDescent="0.25">
      <c r="B50" s="10"/>
      <c r="C50" s="11" t="s">
        <v>19</v>
      </c>
      <c r="D50" s="21"/>
      <c r="E50" s="21"/>
      <c r="F50" s="21"/>
      <c r="G50" s="21"/>
      <c r="H50" s="21">
        <f>D50+E50+F50+G50</f>
        <v>0</v>
      </c>
      <c r="I50" s="20"/>
      <c r="J50" s="20"/>
    </row>
    <row r="51" spans="2:10" ht="15" customHeight="1" x14ac:dyDescent="0.25">
      <c r="B51" s="10"/>
      <c r="C51" s="11" t="s">
        <v>20</v>
      </c>
      <c r="D51" s="21"/>
      <c r="E51" s="21"/>
      <c r="F51" s="21"/>
      <c r="G51" s="21"/>
      <c r="H51" s="21">
        <f>D51+E51+F51+G51</f>
        <v>0</v>
      </c>
      <c r="I51" s="20"/>
      <c r="J51" s="20"/>
    </row>
    <row r="52" spans="2:10" ht="15" customHeight="1" x14ac:dyDescent="0.25">
      <c r="B52" s="10"/>
      <c r="C52" s="11" t="s">
        <v>21</v>
      </c>
      <c r="D52" s="21"/>
      <c r="E52" s="21"/>
      <c r="F52" s="21"/>
      <c r="G52" s="21"/>
      <c r="H52" s="21">
        <f>D52+E52+F52+G52</f>
        <v>0</v>
      </c>
      <c r="I52" s="20"/>
      <c r="J52" s="20"/>
    </row>
    <row r="53" spans="2:10" ht="9.9499999999999993" customHeight="1" x14ac:dyDescent="0.25">
      <c r="B53" s="30"/>
      <c r="C53" s="31"/>
      <c r="D53" s="20"/>
      <c r="E53" s="20"/>
      <c r="F53" s="20"/>
      <c r="G53" s="20"/>
      <c r="H53" s="20"/>
      <c r="I53" s="20"/>
      <c r="J53" s="20"/>
    </row>
    <row r="54" spans="2:10" ht="16.5" customHeight="1" x14ac:dyDescent="0.25">
      <c r="B54" s="32" t="s">
        <v>22</v>
      </c>
      <c r="C54" s="33"/>
      <c r="D54" s="19">
        <f>D55+D56+D57</f>
        <v>0</v>
      </c>
      <c r="E54" s="19">
        <f t="shared" ref="E54:G54" si="5">E55+E56+E57</f>
        <v>0</v>
      </c>
      <c r="F54" s="19">
        <f t="shared" si="5"/>
        <v>0</v>
      </c>
      <c r="G54" s="19">
        <f t="shared" si="5"/>
        <v>0</v>
      </c>
      <c r="H54" s="19">
        <f>D54+E54+F54+G54</f>
        <v>0</v>
      </c>
      <c r="I54" s="20"/>
      <c r="J54" s="20"/>
    </row>
    <row r="55" spans="2:10" ht="15" customHeight="1" x14ac:dyDescent="0.25">
      <c r="B55" s="10"/>
      <c r="C55" s="11" t="s">
        <v>23</v>
      </c>
      <c r="D55" s="21"/>
      <c r="E55" s="21"/>
      <c r="F55" s="21"/>
      <c r="G55" s="21"/>
      <c r="H55" s="21">
        <f>D55+E55+F55+G55</f>
        <v>0</v>
      </c>
      <c r="I55" s="20"/>
      <c r="J55" s="20"/>
    </row>
    <row r="56" spans="2:10" ht="15" customHeight="1" x14ac:dyDescent="0.25">
      <c r="B56" s="10"/>
      <c r="C56" s="11" t="s">
        <v>24</v>
      </c>
      <c r="D56" s="21"/>
      <c r="E56" s="21"/>
      <c r="F56" s="21"/>
      <c r="G56" s="21"/>
      <c r="H56" s="21">
        <f t="shared" ref="H56:H57" si="6">D56+E56+F56+G56</f>
        <v>0</v>
      </c>
      <c r="I56" s="20"/>
      <c r="J56" s="20"/>
    </row>
    <row r="57" spans="2:10" ht="15" customHeight="1" x14ac:dyDescent="0.25">
      <c r="B57" s="10"/>
      <c r="C57" s="11" t="s">
        <v>25</v>
      </c>
      <c r="D57" s="21"/>
      <c r="E57" s="21"/>
      <c r="F57" s="21"/>
      <c r="G57" s="21"/>
      <c r="H57" s="21">
        <f t="shared" si="6"/>
        <v>0</v>
      </c>
      <c r="I57" s="20"/>
      <c r="J57" s="20"/>
    </row>
    <row r="58" spans="2:10" ht="9.9499999999999993" customHeight="1" x14ac:dyDescent="0.25">
      <c r="B58" s="34"/>
      <c r="C58" s="35"/>
      <c r="D58" s="6"/>
      <c r="E58" s="6"/>
      <c r="F58" s="6"/>
      <c r="G58" s="6"/>
      <c r="H58" s="6"/>
      <c r="I58" s="6"/>
      <c r="J58" s="6"/>
    </row>
    <row r="59" spans="2:10" ht="5.0999999999999996" customHeight="1" x14ac:dyDescent="0.25"/>
    <row r="60" spans="2:10" ht="20.25" customHeight="1" x14ac:dyDescent="0.25">
      <c r="B60" s="16">
        <v>1</v>
      </c>
      <c r="C60" s="36" t="s">
        <v>32</v>
      </c>
      <c r="D60" s="36"/>
      <c r="E60" s="36"/>
      <c r="F60" s="36"/>
      <c r="G60" s="36"/>
      <c r="H60" s="36"/>
      <c r="I60" s="36"/>
      <c r="J60" s="36"/>
    </row>
    <row r="61" spans="2:10" ht="15" customHeight="1" x14ac:dyDescent="0.25">
      <c r="B61" s="16">
        <v>2</v>
      </c>
      <c r="C61" s="36" t="s">
        <v>33</v>
      </c>
      <c r="D61" s="36"/>
      <c r="E61" s="36"/>
      <c r="F61" s="36"/>
      <c r="G61" s="36"/>
      <c r="H61" s="36"/>
      <c r="I61" s="36"/>
      <c r="J61" s="36"/>
    </row>
    <row r="62" spans="2:10" x14ac:dyDescent="0.25"/>
    <row r="63" spans="2:10" ht="24.75" x14ac:dyDescent="0.25">
      <c r="B63" s="37" t="s">
        <v>26</v>
      </c>
      <c r="C63" s="38"/>
      <c r="D63" s="24" t="s">
        <v>34</v>
      </c>
      <c r="E63" s="24" t="s">
        <v>35</v>
      </c>
      <c r="F63" s="24" t="s">
        <v>36</v>
      </c>
      <c r="G63" s="24" t="s">
        <v>27</v>
      </c>
      <c r="H63" s="24" t="s">
        <v>37</v>
      </c>
    </row>
    <row r="64" spans="2:10" ht="15" customHeight="1" x14ac:dyDescent="0.25">
      <c r="B64" s="28" t="s">
        <v>28</v>
      </c>
      <c r="C64" s="29"/>
      <c r="D64" s="7"/>
      <c r="E64" s="7"/>
      <c r="F64" s="7"/>
      <c r="G64" s="7"/>
      <c r="H64" s="7"/>
    </row>
    <row r="65" spans="2:8" ht="15" customHeight="1" x14ac:dyDescent="0.25">
      <c r="B65" s="10"/>
      <c r="C65" s="11" t="s">
        <v>29</v>
      </c>
      <c r="D65" s="8"/>
      <c r="E65" s="5"/>
      <c r="F65" s="5"/>
      <c r="G65" s="5"/>
      <c r="H65" s="5"/>
    </row>
    <row r="66" spans="2:8" ht="15" customHeight="1" x14ac:dyDescent="0.25">
      <c r="B66" s="10"/>
      <c r="C66" s="11" t="s">
        <v>30</v>
      </c>
      <c r="D66" s="5"/>
      <c r="E66" s="5"/>
      <c r="F66" s="5"/>
      <c r="G66" s="5"/>
      <c r="H66" s="5"/>
    </row>
    <row r="67" spans="2:8" ht="15" customHeight="1" x14ac:dyDescent="0.25">
      <c r="B67" s="12"/>
      <c r="C67" s="13" t="s">
        <v>31</v>
      </c>
      <c r="D67" s="9"/>
      <c r="E67" s="9"/>
      <c r="F67" s="9"/>
      <c r="G67" s="9"/>
      <c r="H67" s="9"/>
    </row>
    <row r="68" spans="2:8" x14ac:dyDescent="0.25"/>
    <row r="69" spans="2:8" hidden="1" x14ac:dyDescent="0.25"/>
    <row r="70" spans="2:8" hidden="1" x14ac:dyDescent="0.25"/>
    <row r="71" spans="2:8" hidden="1" x14ac:dyDescent="0.25"/>
    <row r="72" spans="2:8" x14ac:dyDescent="0.25"/>
    <row r="73" spans="2:8" x14ac:dyDescent="0.25"/>
    <row r="74" spans="2:8" x14ac:dyDescent="0.25"/>
    <row r="75" spans="2:8" x14ac:dyDescent="0.25"/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ht="15" customHeight="1" x14ac:dyDescent="0.25"/>
    <row r="112" ht="15" customHeight="1" x14ac:dyDescent="0.25"/>
  </sheetData>
  <mergeCells count="19">
    <mergeCell ref="B49:C49"/>
    <mergeCell ref="B1:J1"/>
    <mergeCell ref="B2:J2"/>
    <mergeCell ref="B3:J3"/>
    <mergeCell ref="B4:J4"/>
    <mergeCell ref="B5:J5"/>
    <mergeCell ref="B6:C6"/>
    <mergeCell ref="B7:C7"/>
    <mergeCell ref="B8:C8"/>
    <mergeCell ref="B45:C45"/>
    <mergeCell ref="B47:C47"/>
    <mergeCell ref="B48:C48"/>
    <mergeCell ref="B64:C64"/>
    <mergeCell ref="B53:C53"/>
    <mergeCell ref="B54:C54"/>
    <mergeCell ref="B58:C58"/>
    <mergeCell ref="C60:J60"/>
    <mergeCell ref="C61:J61"/>
    <mergeCell ref="B63:C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view="pageBreakPreview" topLeftCell="A5" zoomScale="140" zoomScaleNormal="140" zoomScaleSheetLayoutView="140" workbookViewId="0">
      <selection activeCell="I57" sqref="I57"/>
    </sheetView>
  </sheetViews>
  <sheetFormatPr baseColWidth="10" defaultColWidth="0" defaultRowHeight="15" customHeight="1" zeroHeight="1" x14ac:dyDescent="0.25"/>
  <cols>
    <col min="1" max="1" width="1.5703125" style="1" customWidth="1"/>
    <col min="2" max="2" width="2.5703125" style="1" customWidth="1"/>
    <col min="3" max="3" width="33.5703125" style="1" customWidth="1"/>
    <col min="4" max="4" width="13.140625" style="1" customWidth="1"/>
    <col min="5" max="5" width="12.7109375" style="1" customWidth="1"/>
    <col min="6" max="6" width="13" style="1" customWidth="1"/>
    <col min="7" max="7" width="12.5703125" style="1" customWidth="1"/>
    <col min="8" max="8" width="13.5703125" style="1" customWidth="1"/>
    <col min="9" max="9" width="13.7109375" style="1" customWidth="1"/>
    <col min="10" max="10" width="12.7109375" style="1" customWidth="1"/>
    <col min="11" max="11" width="2.7109375" style="1" customWidth="1"/>
    <col min="12" max="16384" width="11.42578125" hidden="1"/>
  </cols>
  <sheetData>
    <row r="1" spans="2:10" x14ac:dyDescent="0.25">
      <c r="B1" s="39" t="s">
        <v>38</v>
      </c>
      <c r="C1" s="39"/>
      <c r="D1" s="39"/>
      <c r="E1" s="39"/>
      <c r="F1" s="39"/>
      <c r="G1" s="39"/>
      <c r="H1" s="39"/>
      <c r="I1" s="39"/>
      <c r="J1" s="39"/>
    </row>
    <row r="2" spans="2:10" x14ac:dyDescent="0.25">
      <c r="B2" s="40" t="s">
        <v>64</v>
      </c>
      <c r="C2" s="41"/>
      <c r="D2" s="41"/>
      <c r="E2" s="41"/>
      <c r="F2" s="41"/>
      <c r="G2" s="41"/>
      <c r="H2" s="41"/>
      <c r="I2" s="41"/>
      <c r="J2" s="42"/>
    </row>
    <row r="3" spans="2:10" ht="8.25" customHeight="1" x14ac:dyDescent="0.25">
      <c r="B3" s="43" t="s">
        <v>1</v>
      </c>
      <c r="C3" s="44"/>
      <c r="D3" s="44"/>
      <c r="E3" s="44"/>
      <c r="F3" s="44"/>
      <c r="G3" s="44"/>
      <c r="H3" s="44"/>
      <c r="I3" s="44"/>
      <c r="J3" s="45"/>
    </row>
    <row r="4" spans="2:10" ht="12" customHeight="1" x14ac:dyDescent="0.25">
      <c r="B4" s="43" t="s">
        <v>70</v>
      </c>
      <c r="C4" s="44"/>
      <c r="D4" s="44"/>
      <c r="E4" s="44"/>
      <c r="F4" s="44"/>
      <c r="G4" s="44"/>
      <c r="H4" s="44"/>
      <c r="I4" s="44"/>
      <c r="J4" s="45"/>
    </row>
    <row r="5" spans="2:10" ht="9" customHeight="1" x14ac:dyDescent="0.25">
      <c r="B5" s="43" t="s">
        <v>74</v>
      </c>
      <c r="C5" s="44"/>
      <c r="D5" s="44"/>
      <c r="E5" s="44"/>
      <c r="F5" s="44"/>
      <c r="G5" s="44"/>
      <c r="H5" s="44"/>
      <c r="I5" s="44"/>
      <c r="J5" s="45"/>
    </row>
    <row r="6" spans="2:10" ht="8.25" customHeight="1" x14ac:dyDescent="0.25">
      <c r="B6" s="46" t="s">
        <v>0</v>
      </c>
      <c r="C6" s="47"/>
      <c r="D6" s="47"/>
      <c r="E6" s="47"/>
      <c r="F6" s="47"/>
      <c r="G6" s="47"/>
      <c r="H6" s="47"/>
      <c r="I6" s="47"/>
      <c r="J6" s="48"/>
    </row>
    <row r="7" spans="2:10" ht="41.25" customHeight="1" x14ac:dyDescent="0.25">
      <c r="B7" s="49" t="s">
        <v>2</v>
      </c>
      <c r="C7" s="50"/>
      <c r="D7" s="24" t="s">
        <v>65</v>
      </c>
      <c r="E7" s="24" t="s">
        <v>3</v>
      </c>
      <c r="F7" s="24" t="s">
        <v>4</v>
      </c>
      <c r="G7" s="24" t="s">
        <v>5</v>
      </c>
      <c r="H7" s="24" t="s">
        <v>39</v>
      </c>
      <c r="I7" s="24" t="s">
        <v>6</v>
      </c>
      <c r="J7" s="24" t="s">
        <v>7</v>
      </c>
    </row>
    <row r="8" spans="2:10" ht="9.9499999999999993" customHeight="1" x14ac:dyDescent="0.25">
      <c r="B8" s="28"/>
      <c r="C8" s="29"/>
      <c r="D8" s="2"/>
      <c r="E8" s="2"/>
      <c r="F8" s="2"/>
      <c r="G8" s="2"/>
      <c r="H8" s="2"/>
      <c r="I8" s="2"/>
      <c r="J8" s="2"/>
    </row>
    <row r="9" spans="2:10" ht="15" customHeight="1" x14ac:dyDescent="0.25">
      <c r="B9" s="32" t="s">
        <v>8</v>
      </c>
      <c r="C9" s="33"/>
      <c r="D9" s="22">
        <f>D10+D14</f>
        <v>36179393908.210999</v>
      </c>
      <c r="E9" s="22">
        <f t="shared" ref="E9:G9" si="0">E10+E14</f>
        <v>4046852807.0300002</v>
      </c>
      <c r="F9" s="22">
        <f t="shared" si="0"/>
        <v>988964213.45999992</v>
      </c>
      <c r="G9" s="22">
        <f t="shared" si="0"/>
        <v>0</v>
      </c>
      <c r="H9" s="22">
        <f>D9+E9-F9-960216465.9</f>
        <v>38277066035.880997</v>
      </c>
      <c r="I9" s="23"/>
      <c r="J9" s="23"/>
    </row>
    <row r="10" spans="2:10" ht="15" customHeight="1" x14ac:dyDescent="0.25">
      <c r="B10" s="10"/>
      <c r="C10" s="14" t="s">
        <v>9</v>
      </c>
      <c r="D10" s="22">
        <f>D11+D12+D13</f>
        <v>0</v>
      </c>
      <c r="E10" s="22">
        <f t="shared" ref="E10:F10" si="1">E11+E12+E13</f>
        <v>0</v>
      </c>
      <c r="F10" s="22">
        <f t="shared" si="1"/>
        <v>0</v>
      </c>
      <c r="G10" s="22">
        <f>G11+G12+G13</f>
        <v>0</v>
      </c>
      <c r="H10" s="22">
        <f>D10+E10+F10+G10</f>
        <v>0</v>
      </c>
      <c r="I10" s="22"/>
      <c r="J10" s="22"/>
    </row>
    <row r="11" spans="2:10" x14ac:dyDescent="0.25">
      <c r="B11" s="26"/>
      <c r="C11" s="15" t="s">
        <v>10</v>
      </c>
      <c r="D11" s="18"/>
      <c r="E11" s="18"/>
      <c r="F11" s="18"/>
      <c r="G11" s="18"/>
      <c r="H11" s="18">
        <f t="shared" ref="H11:H13" si="2">D11+E11+F11+G11</f>
        <v>0</v>
      </c>
      <c r="I11" s="22"/>
      <c r="J11" s="22"/>
    </row>
    <row r="12" spans="2:10" x14ac:dyDescent="0.25">
      <c r="B12" s="4"/>
      <c r="C12" s="15" t="s">
        <v>11</v>
      </c>
      <c r="D12" s="18"/>
      <c r="E12" s="18"/>
      <c r="F12" s="18"/>
      <c r="G12" s="18"/>
      <c r="H12" s="18">
        <f t="shared" si="2"/>
        <v>0</v>
      </c>
      <c r="I12" s="18"/>
      <c r="J12" s="18"/>
    </row>
    <row r="13" spans="2:10" x14ac:dyDescent="0.25">
      <c r="B13" s="4"/>
      <c r="C13" s="15" t="s">
        <v>12</v>
      </c>
      <c r="D13" s="18"/>
      <c r="E13" s="18"/>
      <c r="F13" s="18"/>
      <c r="G13" s="18"/>
      <c r="H13" s="18">
        <f t="shared" si="2"/>
        <v>0</v>
      </c>
      <c r="I13" s="18"/>
      <c r="J13" s="18"/>
    </row>
    <row r="14" spans="2:10" ht="15" customHeight="1" x14ac:dyDescent="0.25">
      <c r="B14" s="10"/>
      <c r="C14" s="14" t="s">
        <v>13</v>
      </c>
      <c r="D14" s="22">
        <f>D15+D44+D45</f>
        <v>36179393908.210999</v>
      </c>
      <c r="E14" s="22">
        <f>E15+E44+E45</f>
        <v>4046852807.0300002</v>
      </c>
      <c r="F14" s="22">
        <f>F15+F44+F45</f>
        <v>988964213.45999992</v>
      </c>
      <c r="G14" s="22">
        <f>G15+G44+G45</f>
        <v>0</v>
      </c>
      <c r="H14" s="22">
        <f>D14+E14-F14-960216465.9</f>
        <v>38277066035.880997</v>
      </c>
      <c r="I14" s="22"/>
      <c r="J14" s="22"/>
    </row>
    <row r="15" spans="2:10" x14ac:dyDescent="0.25">
      <c r="B15" s="26"/>
      <c r="C15" s="15" t="s">
        <v>14</v>
      </c>
      <c r="D15" s="18">
        <f>SUM(D17:D42)</f>
        <v>36179393908.210999</v>
      </c>
      <c r="E15" s="18">
        <f>SUM(E17:E42)</f>
        <v>4046852807.0300002</v>
      </c>
      <c r="F15" s="18">
        <f>SUM(F17:F42)</f>
        <v>988964213.45999992</v>
      </c>
      <c r="G15" s="18"/>
      <c r="H15" s="18">
        <f>SUM(H17:H42)</f>
        <v>38277066035.880997</v>
      </c>
      <c r="I15" s="22">
        <f>SUM(I17:I42)</f>
        <v>3031636312.2100005</v>
      </c>
      <c r="J15" s="22">
        <f>SUM(J17:J42)</f>
        <v>343672470.54000002</v>
      </c>
    </row>
    <row r="16" spans="2:10" x14ac:dyDescent="0.25">
      <c r="B16" s="26"/>
      <c r="C16" s="15"/>
      <c r="D16" s="5"/>
      <c r="E16" s="5"/>
      <c r="F16" s="5"/>
      <c r="G16" s="5"/>
      <c r="H16" s="5"/>
      <c r="I16" s="2"/>
      <c r="J16" s="2"/>
    </row>
    <row r="17" spans="2:10" ht="15.75" x14ac:dyDescent="0.25">
      <c r="B17" s="26"/>
      <c r="C17" s="15" t="s">
        <v>45</v>
      </c>
      <c r="D17" s="18">
        <v>4770034576.3800001</v>
      </c>
      <c r="E17" s="18">
        <v>1500000000</v>
      </c>
      <c r="F17" s="18">
        <f>29544877.53</f>
        <v>29544877.530000001</v>
      </c>
      <c r="G17" s="27" t="s">
        <v>72</v>
      </c>
      <c r="H17" s="18">
        <v>5280273232.9499998</v>
      </c>
      <c r="I17" s="18">
        <v>473626417.42000002</v>
      </c>
      <c r="J17" s="18"/>
    </row>
    <row r="18" spans="2:10" x14ac:dyDescent="0.25">
      <c r="B18" s="26"/>
      <c r="C18" s="15" t="s">
        <v>46</v>
      </c>
      <c r="D18" s="18">
        <v>7452406551.0789537</v>
      </c>
      <c r="E18" s="18">
        <v>0</v>
      </c>
      <c r="F18" s="18">
        <v>254119135.56999999</v>
      </c>
      <c r="G18" s="18"/>
      <c r="H18" s="18">
        <f>D18+E18-F18</f>
        <v>7198287415.508954</v>
      </c>
      <c r="I18" s="18">
        <v>553076944.38</v>
      </c>
      <c r="J18" s="18"/>
    </row>
    <row r="19" spans="2:10" x14ac:dyDescent="0.25">
      <c r="B19" s="26"/>
      <c r="C19" s="15" t="s">
        <v>47</v>
      </c>
      <c r="D19" s="18">
        <v>8729312561.3469315</v>
      </c>
      <c r="E19" s="18">
        <v>0</v>
      </c>
      <c r="F19" s="18">
        <v>203912994.53999999</v>
      </c>
      <c r="G19" s="18"/>
      <c r="H19" s="18">
        <f t="shared" ref="H19:H37" si="3">D19+E19-F19</f>
        <v>8525399566.8069315</v>
      </c>
      <c r="I19" s="18">
        <v>720948719.28999996</v>
      </c>
      <c r="J19" s="18"/>
    </row>
    <row r="20" spans="2:10" x14ac:dyDescent="0.25">
      <c r="B20" s="26"/>
      <c r="C20" s="15" t="s">
        <v>48</v>
      </c>
      <c r="D20" s="18">
        <v>1813013403.805115</v>
      </c>
      <c r="E20" s="18">
        <v>0</v>
      </c>
      <c r="F20" s="18">
        <v>121723101.06999999</v>
      </c>
      <c r="G20" s="18"/>
      <c r="H20" s="18">
        <f t="shared" si="3"/>
        <v>1691290302.7351151</v>
      </c>
      <c r="I20" s="18">
        <v>139920693.25999999</v>
      </c>
      <c r="J20" s="18"/>
    </row>
    <row r="21" spans="2:10" x14ac:dyDescent="0.25">
      <c r="B21" s="26"/>
      <c r="C21" s="15" t="s">
        <v>41</v>
      </c>
      <c r="D21" s="18">
        <v>1179796068.5599997</v>
      </c>
      <c r="E21" s="18">
        <v>0</v>
      </c>
      <c r="F21" s="18">
        <v>58350612.170000002</v>
      </c>
      <c r="G21" s="18"/>
      <c r="H21" s="18">
        <f t="shared" si="3"/>
        <v>1121445456.3899996</v>
      </c>
      <c r="I21" s="18">
        <v>84792924.840000004</v>
      </c>
      <c r="J21" s="18"/>
    </row>
    <row r="22" spans="2:10" x14ac:dyDescent="0.25">
      <c r="B22" s="26"/>
      <c r="C22" s="15" t="s">
        <v>49</v>
      </c>
      <c r="D22" s="18">
        <v>852354870.44999993</v>
      </c>
      <c r="E22" s="18">
        <v>0</v>
      </c>
      <c r="F22" s="18">
        <v>44243615.219999999</v>
      </c>
      <c r="G22" s="18"/>
      <c r="H22" s="18">
        <f t="shared" si="3"/>
        <v>808111255.2299999</v>
      </c>
      <c r="I22" s="18">
        <v>65851348.380000003</v>
      </c>
      <c r="J22" s="18"/>
    </row>
    <row r="23" spans="2:10" x14ac:dyDescent="0.25">
      <c r="B23" s="26"/>
      <c r="C23" s="15" t="s">
        <v>50</v>
      </c>
      <c r="D23" s="18">
        <v>10465449134.93</v>
      </c>
      <c r="E23" s="18">
        <v>2500000000</v>
      </c>
      <c r="F23" s="18">
        <v>159149458.22</v>
      </c>
      <c r="G23" s="18"/>
      <c r="H23" s="18">
        <f t="shared" si="3"/>
        <v>12806299676.710001</v>
      </c>
      <c r="I23" s="18">
        <v>915001311.79999995</v>
      </c>
      <c r="J23" s="18"/>
    </row>
    <row r="24" spans="2:10" x14ac:dyDescent="0.25">
      <c r="B24" s="26"/>
      <c r="C24" s="15" t="s">
        <v>51</v>
      </c>
      <c r="D24" s="18">
        <v>393265357.5199998</v>
      </c>
      <c r="E24" s="18">
        <v>0</v>
      </c>
      <c r="F24" s="18">
        <v>19450204.050000001</v>
      </c>
      <c r="G24" s="18"/>
      <c r="H24" s="18">
        <f t="shared" si="3"/>
        <v>373815153.46999979</v>
      </c>
      <c r="I24" s="18">
        <v>28927089.620000001</v>
      </c>
      <c r="J24" s="18"/>
    </row>
    <row r="25" spans="2:10" x14ac:dyDescent="0.25">
      <c r="B25" s="26"/>
      <c r="C25" s="15" t="s">
        <v>52</v>
      </c>
      <c r="D25" s="18">
        <v>422001733.63999999</v>
      </c>
      <c r="E25" s="18">
        <v>0</v>
      </c>
      <c r="F25" s="18">
        <v>36829046.689999998</v>
      </c>
      <c r="G25" s="18"/>
      <c r="H25" s="18">
        <f t="shared" si="3"/>
        <v>385172686.94999999</v>
      </c>
      <c r="I25" s="18">
        <v>35491072.68</v>
      </c>
      <c r="J25" s="18"/>
    </row>
    <row r="26" spans="2:10" x14ac:dyDescent="0.25">
      <c r="B26" s="26"/>
      <c r="C26" s="15" t="s">
        <v>53</v>
      </c>
      <c r="D26" s="18">
        <v>1868091.87</v>
      </c>
      <c r="E26" s="18">
        <v>0</v>
      </c>
      <c r="F26" s="18">
        <v>1868091.87</v>
      </c>
      <c r="G26" s="18"/>
      <c r="H26" s="18">
        <f t="shared" si="3"/>
        <v>0</v>
      </c>
      <c r="I26" s="18">
        <v>31755.32</v>
      </c>
      <c r="J26" s="18"/>
    </row>
    <row r="27" spans="2:10" x14ac:dyDescent="0.25">
      <c r="B27" s="26"/>
      <c r="C27" s="15" t="s">
        <v>42</v>
      </c>
      <c r="D27" s="18">
        <v>3330866.31</v>
      </c>
      <c r="E27" s="18">
        <v>0</v>
      </c>
      <c r="F27" s="18">
        <v>1143790.67</v>
      </c>
      <c r="G27" s="18"/>
      <c r="H27" s="18">
        <f t="shared" si="3"/>
        <v>2187075.64</v>
      </c>
      <c r="I27" s="18">
        <v>133710.34</v>
      </c>
      <c r="J27" s="18"/>
    </row>
    <row r="28" spans="2:10" x14ac:dyDescent="0.25">
      <c r="B28" s="26"/>
      <c r="C28" s="15" t="s">
        <v>54</v>
      </c>
      <c r="D28" s="18">
        <v>23059679.280000001</v>
      </c>
      <c r="E28" s="18">
        <v>0</v>
      </c>
      <c r="F28" s="18">
        <v>23059679.280000001</v>
      </c>
      <c r="G28" s="18"/>
      <c r="H28" s="18">
        <f t="shared" si="3"/>
        <v>0</v>
      </c>
      <c r="I28" s="18">
        <v>1336343.6200000001</v>
      </c>
      <c r="J28" s="18"/>
    </row>
    <row r="29" spans="2:10" x14ac:dyDescent="0.25">
      <c r="B29" s="26"/>
      <c r="C29" s="15" t="s">
        <v>56</v>
      </c>
      <c r="D29" s="18">
        <v>3453920.18</v>
      </c>
      <c r="E29" s="18">
        <v>0</v>
      </c>
      <c r="F29" s="18">
        <v>2266224.6</v>
      </c>
      <c r="G29" s="18"/>
      <c r="H29" s="18">
        <f t="shared" si="3"/>
        <v>1187695.58</v>
      </c>
      <c r="I29" s="18">
        <v>118801.84</v>
      </c>
      <c r="J29" s="18"/>
    </row>
    <row r="30" spans="2:10" x14ac:dyDescent="0.25">
      <c r="B30" s="26"/>
      <c r="C30" s="15" t="s">
        <v>55</v>
      </c>
      <c r="D30" s="18">
        <v>381964.67000000039</v>
      </c>
      <c r="E30" s="18">
        <v>0</v>
      </c>
      <c r="F30" s="18">
        <v>381964.67</v>
      </c>
      <c r="G30" s="18"/>
      <c r="H30" s="18">
        <f t="shared" si="3"/>
        <v>0</v>
      </c>
      <c r="I30" s="18">
        <v>13265.07</v>
      </c>
      <c r="J30" s="18"/>
    </row>
    <row r="31" spans="2:10" x14ac:dyDescent="0.25">
      <c r="B31" s="26"/>
      <c r="C31" s="15" t="s">
        <v>58</v>
      </c>
      <c r="D31" s="18">
        <v>32006595.420000002</v>
      </c>
      <c r="E31" s="18">
        <v>267635.48</v>
      </c>
      <c r="F31" s="18">
        <v>12626916.939999999</v>
      </c>
      <c r="G31" s="18"/>
      <c r="H31" s="18">
        <f t="shared" si="3"/>
        <v>19647313.960000001</v>
      </c>
      <c r="I31" s="18">
        <v>3233436.3</v>
      </c>
      <c r="J31" s="18"/>
    </row>
    <row r="32" spans="2:10" x14ac:dyDescent="0.25">
      <c r="B32" s="26"/>
      <c r="C32" s="15" t="s">
        <v>57</v>
      </c>
      <c r="D32" s="18">
        <v>11400502.07</v>
      </c>
      <c r="E32" s="18">
        <v>0</v>
      </c>
      <c r="F32" s="18">
        <v>6892240.7199999997</v>
      </c>
      <c r="G32" s="18"/>
      <c r="H32" s="18">
        <f t="shared" si="3"/>
        <v>4508261.3500000006</v>
      </c>
      <c r="I32" s="18">
        <v>899290.64</v>
      </c>
      <c r="J32" s="18"/>
    </row>
    <row r="33" spans="2:10" x14ac:dyDescent="0.25">
      <c r="B33" s="26"/>
      <c r="C33" s="15" t="s">
        <v>59</v>
      </c>
      <c r="D33" s="18">
        <v>8152789.4299999997</v>
      </c>
      <c r="E33" s="18">
        <v>0</v>
      </c>
      <c r="F33" s="18">
        <v>8152789.4299999997</v>
      </c>
      <c r="G33" s="18"/>
      <c r="H33" s="18">
        <f t="shared" si="3"/>
        <v>0</v>
      </c>
      <c r="I33" s="18">
        <v>404674.43</v>
      </c>
      <c r="J33" s="18"/>
    </row>
    <row r="34" spans="2:10" x14ac:dyDescent="0.25">
      <c r="B34" s="26"/>
      <c r="C34" s="15" t="s">
        <v>60</v>
      </c>
      <c r="D34" s="18">
        <v>5249470.2199999988</v>
      </c>
      <c r="E34" s="18">
        <v>0</v>
      </c>
      <c r="F34" s="18">
        <v>5249470.22</v>
      </c>
      <c r="G34" s="18"/>
      <c r="H34" s="18">
        <f t="shared" si="3"/>
        <v>0</v>
      </c>
      <c r="I34" s="18">
        <v>64024.26</v>
      </c>
      <c r="J34" s="18"/>
    </row>
    <row r="35" spans="2:10" x14ac:dyDescent="0.25">
      <c r="B35" s="26"/>
      <c r="C35" s="15" t="s">
        <v>66</v>
      </c>
      <c r="D35" s="18">
        <v>0</v>
      </c>
      <c r="E35" s="18">
        <v>4796922.41</v>
      </c>
      <c r="F35" s="18"/>
      <c r="G35" s="18"/>
      <c r="H35" s="18">
        <f t="shared" si="3"/>
        <v>4796922.41</v>
      </c>
      <c r="I35" s="18">
        <v>572608.09</v>
      </c>
      <c r="J35" s="18"/>
    </row>
    <row r="36" spans="2:10" x14ac:dyDescent="0.25">
      <c r="B36" s="26"/>
      <c r="C36" s="15" t="s">
        <v>61</v>
      </c>
      <c r="D36" s="18">
        <v>12855771.050000001</v>
      </c>
      <c r="E36" s="18">
        <v>34765748.799999997</v>
      </c>
      <c r="F36" s="18"/>
      <c r="G36" s="18"/>
      <c r="H36" s="18">
        <f t="shared" si="3"/>
        <v>47621519.849999994</v>
      </c>
      <c r="I36" s="18">
        <v>6220974.71</v>
      </c>
      <c r="J36" s="18"/>
    </row>
    <row r="37" spans="2:10" x14ac:dyDescent="0.25">
      <c r="B37" s="26"/>
      <c r="C37" s="15" t="s">
        <v>67</v>
      </c>
      <c r="D37" s="18">
        <v>0</v>
      </c>
      <c r="E37" s="18">
        <v>7022500.3399999999</v>
      </c>
      <c r="F37" s="18"/>
      <c r="G37" s="18"/>
      <c r="H37" s="18">
        <f t="shared" si="3"/>
        <v>7022500.3399999999</v>
      </c>
      <c r="I37" s="18">
        <v>895159.05</v>
      </c>
      <c r="J37" s="18"/>
    </row>
    <row r="38" spans="2:10" x14ac:dyDescent="0.25">
      <c r="B38" s="26"/>
      <c r="C38" s="15" t="s">
        <v>68</v>
      </c>
      <c r="D38" s="18"/>
      <c r="E38" s="18"/>
      <c r="F38" s="18"/>
      <c r="G38" s="18"/>
      <c r="H38" s="18"/>
      <c r="I38" s="18">
        <v>75746.87</v>
      </c>
      <c r="J38" s="18"/>
    </row>
    <row r="39" spans="2:10" x14ac:dyDescent="0.25">
      <c r="B39" s="26"/>
      <c r="C39" s="15" t="s">
        <v>62</v>
      </c>
      <c r="D39" s="18"/>
      <c r="E39" s="18"/>
      <c r="F39" s="18"/>
      <c r="G39" s="18"/>
      <c r="H39" s="18"/>
      <c r="I39" s="18"/>
      <c r="J39" s="18">
        <v>12897925.869999999</v>
      </c>
    </row>
    <row r="40" spans="2:10" x14ac:dyDescent="0.25">
      <c r="B40" s="26"/>
      <c r="C40" s="15" t="s">
        <v>63</v>
      </c>
      <c r="D40" s="18"/>
      <c r="E40" s="18"/>
      <c r="F40" s="18"/>
      <c r="G40" s="18"/>
      <c r="H40" s="18"/>
      <c r="I40" s="18"/>
      <c r="J40" s="18">
        <v>236371387.86000001</v>
      </c>
    </row>
    <row r="41" spans="2:10" x14ac:dyDescent="0.25">
      <c r="B41" s="26"/>
      <c r="C41" s="15" t="s">
        <v>43</v>
      </c>
      <c r="D41" s="18"/>
      <c r="E41" s="18"/>
      <c r="F41" s="18"/>
      <c r="G41" s="18"/>
      <c r="H41" s="18"/>
      <c r="I41" s="18"/>
      <c r="J41" s="18">
        <v>55889376.259999998</v>
      </c>
    </row>
    <row r="42" spans="2:10" x14ac:dyDescent="0.25">
      <c r="B42" s="26"/>
      <c r="C42" s="15" t="s">
        <v>44</v>
      </c>
      <c r="D42" s="18"/>
      <c r="E42" s="18"/>
      <c r="F42" s="18"/>
      <c r="G42" s="18"/>
      <c r="H42" s="18"/>
      <c r="I42" s="18"/>
      <c r="J42" s="18">
        <v>38513780.549999997</v>
      </c>
    </row>
    <row r="43" spans="2:10" x14ac:dyDescent="0.25">
      <c r="B43" s="26"/>
      <c r="C43" s="15"/>
      <c r="D43" s="5"/>
      <c r="E43" s="5"/>
      <c r="F43" s="5"/>
      <c r="G43" s="5"/>
      <c r="H43" s="5"/>
      <c r="I43" s="2"/>
      <c r="J43" s="2"/>
    </row>
    <row r="44" spans="2:10" x14ac:dyDescent="0.25">
      <c r="B44" s="4"/>
      <c r="C44" s="15" t="s">
        <v>15</v>
      </c>
      <c r="D44" s="5"/>
      <c r="E44" s="5"/>
      <c r="F44" s="5"/>
      <c r="G44" s="5"/>
      <c r="H44" s="21"/>
      <c r="I44" s="5"/>
      <c r="J44" s="5"/>
    </row>
    <row r="45" spans="2:10" x14ac:dyDescent="0.25">
      <c r="B45" s="4"/>
      <c r="C45" s="15" t="s">
        <v>16</v>
      </c>
      <c r="D45" s="5"/>
      <c r="E45" s="5"/>
      <c r="F45" s="5"/>
      <c r="G45" s="5"/>
      <c r="H45" s="21"/>
      <c r="I45" s="5"/>
      <c r="J45" s="5"/>
    </row>
    <row r="46" spans="2:10" ht="15" customHeight="1" x14ac:dyDescent="0.25">
      <c r="B46" s="32" t="s">
        <v>17</v>
      </c>
      <c r="C46" s="33"/>
      <c r="D46" s="5"/>
      <c r="E46" s="17"/>
      <c r="F46" s="17"/>
      <c r="G46" s="17"/>
      <c r="H46" s="17"/>
      <c r="I46" s="17"/>
      <c r="J46" s="17"/>
    </row>
    <row r="47" spans="2:10" ht="9.9499999999999993" customHeight="1" x14ac:dyDescent="0.25">
      <c r="B47" s="4"/>
      <c r="C47" s="3"/>
      <c r="D47" s="5"/>
      <c r="E47" s="5"/>
      <c r="F47" s="5"/>
      <c r="G47" s="5"/>
      <c r="H47" s="5"/>
      <c r="I47" s="5"/>
      <c r="J47" s="5"/>
    </row>
    <row r="48" spans="2:10" ht="16.5" customHeight="1" x14ac:dyDescent="0.25">
      <c r="B48" s="32" t="s">
        <v>18</v>
      </c>
      <c r="C48" s="33"/>
      <c r="D48" s="22">
        <f>D9+D46</f>
        <v>36179393908.210999</v>
      </c>
      <c r="E48" s="22">
        <f>E9+E46</f>
        <v>4046852807.0300002</v>
      </c>
      <c r="F48" s="22">
        <f>F9+F46</f>
        <v>988964213.45999992</v>
      </c>
      <c r="G48" s="22">
        <f>G9+G46</f>
        <v>0</v>
      </c>
      <c r="H48" s="22">
        <f>H9+H46</f>
        <v>38277066035.880997</v>
      </c>
      <c r="I48" s="22"/>
      <c r="J48" s="19"/>
    </row>
    <row r="49" spans="2:10" ht="9.9499999999999993" customHeight="1" x14ac:dyDescent="0.25">
      <c r="B49" s="32"/>
      <c r="C49" s="33"/>
      <c r="D49" s="19"/>
      <c r="E49" s="19"/>
      <c r="F49" s="19"/>
      <c r="G49" s="19"/>
      <c r="H49" s="19"/>
      <c r="I49" s="19"/>
      <c r="J49" s="19"/>
    </row>
    <row r="50" spans="2:10" ht="16.5" customHeight="1" x14ac:dyDescent="0.25">
      <c r="B50" s="32" t="s">
        <v>40</v>
      </c>
      <c r="C50" s="33"/>
      <c r="D50" s="19">
        <f>D51+D52+D53</f>
        <v>0</v>
      </c>
      <c r="E50" s="19">
        <f t="shared" ref="E50:G50" si="4">E51+E52+E53</f>
        <v>0</v>
      </c>
      <c r="F50" s="19">
        <f t="shared" si="4"/>
        <v>0</v>
      </c>
      <c r="G50" s="19">
        <f t="shared" si="4"/>
        <v>0</v>
      </c>
      <c r="H50" s="19">
        <f>D50+E50+F50+G50</f>
        <v>0</v>
      </c>
      <c r="I50" s="19"/>
      <c r="J50" s="19"/>
    </row>
    <row r="51" spans="2:10" ht="15" customHeight="1" x14ac:dyDescent="0.25">
      <c r="B51" s="10"/>
      <c r="C51" s="11" t="s">
        <v>19</v>
      </c>
      <c r="D51" s="21"/>
      <c r="E51" s="21"/>
      <c r="F51" s="21"/>
      <c r="G51" s="21"/>
      <c r="H51" s="21">
        <f>D51+E51+F51+G51</f>
        <v>0</v>
      </c>
      <c r="I51" s="20"/>
      <c r="J51" s="20"/>
    </row>
    <row r="52" spans="2:10" ht="15" customHeight="1" x14ac:dyDescent="0.25">
      <c r="B52" s="10"/>
      <c r="C52" s="11" t="s">
        <v>20</v>
      </c>
      <c r="D52" s="21"/>
      <c r="E52" s="21"/>
      <c r="F52" s="21"/>
      <c r="G52" s="21"/>
      <c r="H52" s="21">
        <f>D52+E52+F52+G52</f>
        <v>0</v>
      </c>
      <c r="I52" s="20"/>
      <c r="J52" s="20"/>
    </row>
    <row r="53" spans="2:10" ht="15" customHeight="1" x14ac:dyDescent="0.25">
      <c r="B53" s="10"/>
      <c r="C53" s="11" t="s">
        <v>21</v>
      </c>
      <c r="D53" s="21"/>
      <c r="E53" s="21"/>
      <c r="F53" s="21"/>
      <c r="G53" s="21"/>
      <c r="H53" s="21">
        <f>D53+E53+F53+G53</f>
        <v>0</v>
      </c>
      <c r="I53" s="20"/>
      <c r="J53" s="20"/>
    </row>
    <row r="54" spans="2:10" ht="9.9499999999999993" customHeight="1" x14ac:dyDescent="0.25">
      <c r="B54" s="30"/>
      <c r="C54" s="31"/>
      <c r="D54" s="20"/>
      <c r="E54" s="20"/>
      <c r="F54" s="20"/>
      <c r="G54" s="20"/>
      <c r="H54" s="20"/>
      <c r="I54" s="20"/>
      <c r="J54" s="20"/>
    </row>
    <row r="55" spans="2:10" ht="16.5" customHeight="1" x14ac:dyDescent="0.25">
      <c r="B55" s="32" t="s">
        <v>22</v>
      </c>
      <c r="C55" s="33"/>
      <c r="D55" s="22">
        <f>D56+D59+D60</f>
        <v>0</v>
      </c>
      <c r="E55" s="19">
        <f>E56+E59+E60</f>
        <v>0</v>
      </c>
      <c r="F55" s="19">
        <f>F56+F59+F60</f>
        <v>0</v>
      </c>
      <c r="G55" s="19">
        <f>G56+G59+G60</f>
        <v>0</v>
      </c>
      <c r="H55" s="22">
        <f>D55+E55+F55+G55</f>
        <v>0</v>
      </c>
      <c r="I55" s="20"/>
      <c r="J55" s="20"/>
    </row>
    <row r="56" spans="2:10" ht="15" customHeight="1" x14ac:dyDescent="0.25">
      <c r="B56" s="10"/>
      <c r="C56" s="11" t="s">
        <v>23</v>
      </c>
      <c r="D56" s="18"/>
      <c r="E56" s="21"/>
      <c r="F56" s="21"/>
      <c r="G56" s="21"/>
      <c r="H56" s="18"/>
      <c r="I56" s="20"/>
      <c r="J56" s="20"/>
    </row>
    <row r="57" spans="2:10" ht="15" customHeight="1" x14ac:dyDescent="0.25">
      <c r="B57" s="10"/>
      <c r="C57" s="11" t="s">
        <v>24</v>
      </c>
      <c r="D57" s="21"/>
      <c r="E57" s="21"/>
      <c r="F57" s="21"/>
      <c r="G57" s="21"/>
      <c r="H57" s="21">
        <f t="shared" ref="H57" si="5">D57+E57+F57+G57</f>
        <v>0</v>
      </c>
      <c r="I57" s="20"/>
      <c r="J57" s="20"/>
    </row>
    <row r="58" spans="2:10" ht="15" customHeight="1" x14ac:dyDescent="0.25">
      <c r="B58" s="10"/>
      <c r="C58" s="11" t="s">
        <v>71</v>
      </c>
      <c r="D58" s="18">
        <v>1909818110.48</v>
      </c>
      <c r="E58" s="21"/>
      <c r="F58" s="21"/>
      <c r="G58" s="21"/>
      <c r="H58" s="18">
        <f>D58+E58+F58+G58</f>
        <v>1909818110.48</v>
      </c>
      <c r="I58" s="20"/>
      <c r="J58" s="20"/>
    </row>
    <row r="59" spans="2:10" ht="15" customHeight="1" x14ac:dyDescent="0.25">
      <c r="B59" s="10"/>
      <c r="C59" s="11" t="s">
        <v>24</v>
      </c>
      <c r="D59" s="21"/>
      <c r="E59" s="21"/>
      <c r="F59" s="21"/>
      <c r="G59" s="21"/>
      <c r="H59" s="21">
        <f t="shared" ref="H59:H60" si="6">D59+E59+F59+G59</f>
        <v>0</v>
      </c>
      <c r="I59" s="20"/>
      <c r="J59" s="20"/>
    </row>
    <row r="60" spans="2:10" ht="15" customHeight="1" x14ac:dyDescent="0.25">
      <c r="B60" s="10"/>
      <c r="C60" s="11" t="s">
        <v>25</v>
      </c>
      <c r="D60" s="21"/>
      <c r="E60" s="21"/>
      <c r="F60" s="21"/>
      <c r="G60" s="21"/>
      <c r="H60" s="21">
        <f t="shared" si="6"/>
        <v>0</v>
      </c>
      <c r="I60" s="20"/>
      <c r="J60" s="20"/>
    </row>
    <row r="61" spans="2:10" ht="9.9499999999999993" customHeight="1" x14ac:dyDescent="0.25">
      <c r="B61" s="34"/>
      <c r="C61" s="35"/>
      <c r="D61" s="6"/>
      <c r="E61" s="6"/>
      <c r="F61" s="6"/>
      <c r="G61" s="6"/>
      <c r="H61" s="6"/>
      <c r="I61" s="6"/>
      <c r="J61" s="6"/>
    </row>
    <row r="62" spans="2:10" ht="5.0999999999999996" customHeight="1" x14ac:dyDescent="0.25"/>
    <row r="63" spans="2:10" ht="20.25" customHeight="1" x14ac:dyDescent="0.25">
      <c r="B63" s="16">
        <v>1</v>
      </c>
      <c r="C63" s="36" t="s">
        <v>32</v>
      </c>
      <c r="D63" s="36"/>
      <c r="E63" s="36"/>
      <c r="F63" s="36"/>
      <c r="G63" s="36"/>
      <c r="H63" s="36"/>
      <c r="I63" s="36"/>
      <c r="J63" s="36"/>
    </row>
    <row r="64" spans="2:10" ht="15" customHeight="1" x14ac:dyDescent="0.25">
      <c r="B64" s="16">
        <v>2</v>
      </c>
      <c r="C64" s="36" t="s">
        <v>33</v>
      </c>
      <c r="D64" s="36"/>
      <c r="E64" s="36"/>
      <c r="F64" s="36"/>
      <c r="G64" s="36"/>
      <c r="H64" s="36"/>
      <c r="I64" s="36"/>
      <c r="J64" s="36"/>
    </row>
    <row r="65" spans="2:10" ht="18.75" customHeight="1" x14ac:dyDescent="0.25">
      <c r="B65" s="1" t="s">
        <v>72</v>
      </c>
      <c r="C65" s="51" t="s">
        <v>73</v>
      </c>
      <c r="D65" s="51"/>
      <c r="E65" s="51"/>
      <c r="F65" s="51"/>
      <c r="G65" s="51"/>
      <c r="H65" s="51"/>
      <c r="I65" s="51"/>
      <c r="J65" s="51"/>
    </row>
    <row r="66" spans="2:10" ht="24.75" x14ac:dyDescent="0.25">
      <c r="B66" s="37" t="s">
        <v>26</v>
      </c>
      <c r="C66" s="38"/>
      <c r="D66" s="24" t="s">
        <v>34</v>
      </c>
      <c r="E66" s="24" t="s">
        <v>35</v>
      </c>
      <c r="F66" s="24" t="s">
        <v>36</v>
      </c>
      <c r="G66" s="24" t="s">
        <v>27</v>
      </c>
      <c r="H66" s="24" t="s">
        <v>37</v>
      </c>
    </row>
    <row r="67" spans="2:10" ht="15" customHeight="1" x14ac:dyDescent="0.25">
      <c r="B67" s="28" t="s">
        <v>28</v>
      </c>
      <c r="C67" s="29"/>
      <c r="D67" s="7"/>
      <c r="E67" s="7"/>
      <c r="F67" s="7"/>
      <c r="G67" s="7"/>
      <c r="H67" s="7"/>
    </row>
    <row r="68" spans="2:10" ht="15" customHeight="1" x14ac:dyDescent="0.25">
      <c r="B68" s="10"/>
      <c r="C68" s="11" t="s">
        <v>29</v>
      </c>
      <c r="D68" s="8"/>
      <c r="E68" s="5"/>
      <c r="F68" s="5"/>
      <c r="G68" s="5"/>
      <c r="H68" s="5"/>
    </row>
    <row r="69" spans="2:10" ht="15" customHeight="1" x14ac:dyDescent="0.25">
      <c r="B69" s="10"/>
      <c r="C69" s="11" t="s">
        <v>30</v>
      </c>
      <c r="D69" s="5"/>
      <c r="E69" s="5"/>
      <c r="F69" s="5"/>
      <c r="G69" s="5"/>
      <c r="H69" s="5"/>
    </row>
    <row r="70" spans="2:10" ht="15" customHeight="1" x14ac:dyDescent="0.25">
      <c r="B70" s="12"/>
      <c r="C70" s="13" t="s">
        <v>31</v>
      </c>
      <c r="D70" s="9"/>
      <c r="E70" s="9"/>
      <c r="F70" s="9"/>
      <c r="G70" s="9"/>
      <c r="H70" s="9"/>
    </row>
    <row r="71" spans="2:10" x14ac:dyDescent="0.25"/>
    <row r="72" spans="2:10" hidden="1" x14ac:dyDescent="0.25"/>
    <row r="73" spans="2:10" hidden="1" x14ac:dyDescent="0.25"/>
    <row r="74" spans="2:10" hidden="1" x14ac:dyDescent="0.25"/>
    <row r="75" spans="2:10" x14ac:dyDescent="0.25"/>
    <row r="76" spans="2:10" x14ac:dyDescent="0.25"/>
    <row r="77" spans="2:10" x14ac:dyDescent="0.25"/>
    <row r="78" spans="2:10" x14ac:dyDescent="0.25"/>
    <row r="79" spans="2:10" x14ac:dyDescent="0.25"/>
    <row r="80" spans="2:1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ht="15" customHeight="1" x14ac:dyDescent="0.25"/>
    <row r="115" ht="15" customHeight="1" x14ac:dyDescent="0.25"/>
    <row r="116" ht="15" customHeight="1" x14ac:dyDescent="0.25"/>
  </sheetData>
  <mergeCells count="21">
    <mergeCell ref="B67:C67"/>
    <mergeCell ref="B54:C54"/>
    <mergeCell ref="B55:C55"/>
    <mergeCell ref="B61:C61"/>
    <mergeCell ref="C63:J63"/>
    <mergeCell ref="C64:J64"/>
    <mergeCell ref="B66:C66"/>
    <mergeCell ref="C65:J65"/>
    <mergeCell ref="B50:C50"/>
    <mergeCell ref="B1:J1"/>
    <mergeCell ref="B2:J2"/>
    <mergeCell ref="B3:J3"/>
    <mergeCell ref="B4:J4"/>
    <mergeCell ref="B6:J6"/>
    <mergeCell ref="B7:C7"/>
    <mergeCell ref="B8:C8"/>
    <mergeCell ref="B9:C9"/>
    <mergeCell ref="B46:C46"/>
    <mergeCell ref="B48:C48"/>
    <mergeCell ref="B49:C49"/>
    <mergeCell ref="B5:J5"/>
  </mergeCells>
  <printOptions horizontalCentered="1"/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sep_2017</vt:lpstr>
      <vt:lpstr>DIC_2017</vt:lpstr>
      <vt:lpstr>DIC_2017!Área_de_impresión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2018-02-19T18:44:10Z</cp:lastPrinted>
  <dcterms:created xsi:type="dcterms:W3CDTF">2016-10-11T17:36:10Z</dcterms:created>
  <dcterms:modified xsi:type="dcterms:W3CDTF">2018-02-19T18:44:14Z</dcterms:modified>
</cp:coreProperties>
</file>