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EC248A27-2CD6-4BAD-974C-0D5672E8DFA8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ector central" sheetId="1" state="hidden" r:id="rId1"/>
    <sheet name="Gráfico1" sheetId="2" r:id="rId2"/>
  </sheets>
  <calcPr calcId="181029"/>
</workbook>
</file>

<file path=xl/calcChain.xml><?xml version="1.0" encoding="utf-8"?>
<calcChain xmlns="http://schemas.openxmlformats.org/spreadsheetml/2006/main">
  <c r="E11" i="1" l="1"/>
  <c r="F11" i="1"/>
  <c r="M11" i="1" l="1"/>
  <c r="M10" i="1"/>
  <c r="M12" i="1" l="1"/>
  <c r="E8" i="1"/>
  <c r="H16" i="1"/>
  <c r="G16" i="1"/>
  <c r="H15" i="1"/>
  <c r="G15" i="1"/>
  <c r="H14" i="1"/>
  <c r="G14" i="1"/>
  <c r="H13" i="1"/>
  <c r="G13" i="1"/>
  <c r="H12" i="1"/>
  <c r="G12" i="1"/>
  <c r="H10" i="1"/>
  <c r="G10" i="1"/>
  <c r="H11" i="1" l="1"/>
  <c r="G11" i="1"/>
  <c r="F8" i="1"/>
  <c r="M8" i="1"/>
  <c r="H8" i="1" l="1"/>
  <c r="N12" i="1"/>
  <c r="N10" i="1"/>
  <c r="N11" i="1"/>
  <c r="G8" i="1"/>
  <c r="N8" i="1" l="1"/>
</calcChain>
</file>

<file path=xl/sharedStrings.xml><?xml version="1.0" encoding="utf-8"?>
<sst xmlns="http://schemas.openxmlformats.org/spreadsheetml/2006/main" count="18" uniqueCount="15">
  <si>
    <t>Concepto</t>
  </si>
  <si>
    <t>Diferencia</t>
  </si>
  <si>
    <t xml:space="preserve">Abs. </t>
  </si>
  <si>
    <t>%</t>
  </si>
  <si>
    <t>Total Sector Central</t>
  </si>
  <si>
    <t>Personal Docente</t>
  </si>
  <si>
    <t>Servidores Públicos Generales y de Confianza</t>
  </si>
  <si>
    <t>Personal  de Seguridad y Justicia</t>
  </si>
  <si>
    <t xml:space="preserve">    Mandos superiores</t>
  </si>
  <si>
    <t xml:space="preserve">    Mandos medios</t>
  </si>
  <si>
    <t xml:space="preserve">    Enlace y Apoyo Técnico</t>
  </si>
  <si>
    <t xml:space="preserve">    Personal operativo</t>
  </si>
  <si>
    <r>
      <rPr>
        <b/>
        <sz val="9"/>
        <rFont val="Gotham Book"/>
      </rPr>
      <t>Fuente:</t>
    </r>
    <r>
      <rPr>
        <sz val="9"/>
        <rFont val="Gotham Book"/>
      </rPr>
      <t xml:space="preserve"> Elaboración propia con información de la Subsecretaría de Administración.</t>
    </r>
  </si>
  <si>
    <t>|</t>
  </si>
  <si>
    <t>Personal de Seguridad y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</si>
</sst>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0.0_ ;[Red]\-0.0\ "/>
    <numFmt numFmtId="167" formatCode="#,##0.0_ ;[Red]\-#,##0.0\ "/>
    <numFmt numFmtId="168" formatCode="#,##0.0"/>
    <numFmt numFmtId="169" formatCode="0.0%"/>
  </numFmts>
  <fonts count="17">
    <font>
      <sz val="10"/>
      <name val="Arial"/>
    </font>
    <font>
      <sz val="10"/>
      <name val="Gotham Book"/>
    </font>
    <font>
      <sz val="5"/>
      <name val="Gotham Book"/>
    </font>
    <font>
      <sz val="5"/>
      <name val="Arial"/>
      <family val="2"/>
    </font>
    <font>
      <b/>
      <sz val="10"/>
      <name val="Gotham Bold"/>
    </font>
    <font>
      <sz val="10"/>
      <name val="Arial"/>
      <family val="2"/>
    </font>
    <font>
      <sz val="10"/>
      <name val="Gotham Bold"/>
    </font>
    <font>
      <b/>
      <sz val="10"/>
      <color indexed="8"/>
      <name val="Gotham Book"/>
    </font>
    <font>
      <b/>
      <sz val="10"/>
      <name val="Arial"/>
      <family val="2"/>
    </font>
    <font>
      <b/>
      <sz val="10"/>
      <color indexed="8"/>
      <name val="Gotham Bold"/>
    </font>
    <font>
      <sz val="10"/>
      <color indexed="8"/>
      <name val="Gotham Book"/>
    </font>
    <font>
      <sz val="9"/>
      <name val="Gotham Book"/>
    </font>
    <font>
      <b/>
      <sz val="9"/>
      <name val="Gotham Book"/>
    </font>
    <font>
      <sz val="11"/>
      <color theme="1"/>
      <name val="Calibri"/>
      <family val="2"/>
      <scheme val="minor"/>
    </font>
    <font>
      <b/>
      <sz val="10"/>
      <color theme="1"/>
      <name val="Gotham Bold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  <border>
      <left style="medium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medium">
        <color rgb="FFA8D08D"/>
      </bottom>
      <diagonal/>
    </border>
    <border>
      <left style="thin">
        <color rgb="FFA8D08D"/>
      </left>
      <right style="medium">
        <color rgb="FFA8D08D"/>
      </right>
      <top style="thin">
        <color rgb="FFA8D08D"/>
      </top>
      <bottom style="medium">
        <color rgb="FFA8D08D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/>
    <xf numFmtId="2" fontId="4" fillId="2" borderId="3" xfId="0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vertical="center"/>
    </xf>
    <xf numFmtId="165" fontId="6" fillId="2" borderId="1" xfId="3" applyNumberFormat="1" applyFont="1" applyFill="1" applyBorder="1" applyAlignment="1">
      <alignment horizontal="right" vertical="center"/>
    </xf>
    <xf numFmtId="166" fontId="4" fillId="2" borderId="2" xfId="1" applyNumberFormat="1" applyFont="1" applyFill="1" applyBorder="1" applyAlignment="1">
      <alignment horizontal="right" vertical="center"/>
    </xf>
    <xf numFmtId="3" fontId="1" fillId="0" borderId="0" xfId="0" applyNumberFormat="1" applyFont="1"/>
    <xf numFmtId="2" fontId="7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2" fontId="7" fillId="0" borderId="3" xfId="0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vertical="center"/>
    </xf>
    <xf numFmtId="0" fontId="1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ill="1"/>
    <xf numFmtId="2" fontId="9" fillId="0" borderId="3" xfId="0" applyNumberFormat="1" applyFont="1" applyBorder="1" applyAlignment="1">
      <alignment horizontal="left" vertical="center" wrapText="1"/>
    </xf>
    <xf numFmtId="165" fontId="6" fillId="0" borderId="1" xfId="3" applyNumberFormat="1" applyFont="1" applyBorder="1" applyAlignment="1">
      <alignment horizontal="right" vertical="center"/>
    </xf>
    <xf numFmtId="167" fontId="6" fillId="0" borderId="2" xfId="3" applyNumberFormat="1" applyFont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left" vertical="center" wrapText="1"/>
    </xf>
    <xf numFmtId="3" fontId="10" fillId="0" borderId="0" xfId="1" applyNumberFormat="1" applyFont="1" applyFill="1" applyBorder="1" applyAlignment="1">
      <alignment vertical="center"/>
    </xf>
    <xf numFmtId="2" fontId="9" fillId="2" borderId="3" xfId="0" applyNumberFormat="1" applyFont="1" applyFill="1" applyBorder="1" applyAlignment="1">
      <alignment horizontal="left" vertical="center" wrapText="1"/>
    </xf>
    <xf numFmtId="3" fontId="9" fillId="2" borderId="1" xfId="1" applyNumberFormat="1" applyFont="1" applyFill="1" applyBorder="1" applyAlignment="1">
      <alignment horizontal="right" vertical="center"/>
    </xf>
    <xf numFmtId="168" fontId="9" fillId="2" borderId="2" xfId="1" applyNumberFormat="1" applyFont="1" applyFill="1" applyBorder="1" applyAlignment="1">
      <alignment horizontal="right" vertical="center"/>
    </xf>
    <xf numFmtId="2" fontId="10" fillId="0" borderId="3" xfId="0" applyNumberFormat="1" applyFont="1" applyBorder="1" applyAlignment="1">
      <alignment horizontal="left" vertical="center" wrapText="1"/>
    </xf>
    <xf numFmtId="3" fontId="10" fillId="0" borderId="1" xfId="2" applyNumberFormat="1" applyFont="1" applyBorder="1" applyAlignment="1">
      <alignment vertical="center"/>
    </xf>
    <xf numFmtId="165" fontId="1" fillId="0" borderId="1" xfId="3" applyNumberFormat="1" applyFont="1" applyBorder="1" applyAlignment="1">
      <alignment horizontal="right" vertical="center"/>
    </xf>
    <xf numFmtId="168" fontId="10" fillId="0" borderId="2" xfId="1" applyNumberFormat="1" applyFont="1" applyFill="1" applyBorder="1" applyAlignment="1">
      <alignment horizontal="right" vertical="center"/>
    </xf>
    <xf numFmtId="2" fontId="10" fillId="2" borderId="3" xfId="0" applyNumberFormat="1" applyFont="1" applyFill="1" applyBorder="1" applyAlignment="1">
      <alignment horizontal="left" vertical="center" wrapText="1"/>
    </xf>
    <xf numFmtId="3" fontId="10" fillId="2" borderId="1" xfId="2" applyNumberFormat="1" applyFont="1" applyFill="1" applyBorder="1" applyAlignment="1">
      <alignment vertical="center"/>
    </xf>
    <xf numFmtId="165" fontId="1" fillId="2" borderId="1" xfId="3" applyNumberFormat="1" applyFont="1" applyFill="1" applyBorder="1" applyAlignment="1">
      <alignment horizontal="right" vertical="center"/>
    </xf>
    <xf numFmtId="167" fontId="1" fillId="2" borderId="2" xfId="1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 horizontal="left" vertical="center" wrapText="1"/>
    </xf>
    <xf numFmtId="3" fontId="10" fillId="0" borderId="0" xfId="1" applyNumberFormat="1" applyFont="1" applyBorder="1" applyAlignment="1">
      <alignment vertical="center"/>
    </xf>
    <xf numFmtId="167" fontId="10" fillId="0" borderId="2" xfId="1" applyNumberFormat="1" applyFont="1" applyFill="1" applyBorder="1" applyAlignment="1">
      <alignment horizontal="right" vertical="center"/>
    </xf>
    <xf numFmtId="168" fontId="10" fillId="2" borderId="2" xfId="1" applyNumberFormat="1" applyFont="1" applyFill="1" applyBorder="1" applyAlignment="1">
      <alignment horizontal="right" vertical="center"/>
    </xf>
    <xf numFmtId="2" fontId="9" fillId="0" borderId="4" xfId="0" applyNumberFormat="1" applyFont="1" applyBorder="1" applyAlignment="1">
      <alignment horizontal="left" vertical="center" wrapText="1"/>
    </xf>
    <xf numFmtId="3" fontId="9" fillId="0" borderId="5" xfId="1" applyNumberFormat="1" applyFont="1" applyFill="1" applyBorder="1" applyAlignment="1">
      <alignment vertical="center"/>
    </xf>
    <xf numFmtId="166" fontId="14" fillId="0" borderId="6" xfId="1" applyNumberFormat="1" applyFont="1" applyFill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9" fontId="1" fillId="0" borderId="0" xfId="4" applyFont="1"/>
    <xf numFmtId="169" fontId="1" fillId="0" borderId="0" xfId="6" applyNumberFormat="1" applyFont="1"/>
    <xf numFmtId="165" fontId="14" fillId="0" borderId="5" xfId="1" applyNumberFormat="1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vertical="center"/>
    </xf>
    <xf numFmtId="0" fontId="15" fillId="3" borderId="1" xfId="5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17" fontId="15" fillId="3" borderId="1" xfId="5" applyNumberFormat="1" applyFont="1" applyFill="1" applyBorder="1" applyAlignment="1">
      <alignment horizontal="center" vertical="center"/>
    </xf>
  </cellXfs>
  <cellStyles count="7">
    <cellStyle name="Millares" xfId="1" builtinId="3"/>
    <cellStyle name="Millares 2" xfId="2" xr:uid="{00000000-0005-0000-0000-000001000000}"/>
    <cellStyle name="Millares_Parfed mpales 06-07" xfId="3" xr:uid="{00000000-0005-0000-0000-000002000000}"/>
    <cellStyle name="Normal" xfId="0" builtinId="0"/>
    <cellStyle name="Normal 2" xfId="5" xr:uid="{00000000-0005-0000-0000-000004000000}"/>
    <cellStyle name="Porcentaje" xfId="4" builtinId="5"/>
    <cellStyle name="Porcentaje 2" xfId="6" xr:uid="{00000000-0005-0000-0000-000006000000}"/>
  </cellStyles>
  <dxfs count="0"/>
  <tableStyles count="0" defaultTableStyle="TableStyleMedium2" defaultPivotStyle="PivotStyleLight16"/>
  <colors>
    <mruColors>
      <color rgb="FF8064A2"/>
      <color rgb="FFFFC00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 los Servidores Públicos del Sector Central, diciembre 2020</a:t>
            </a:r>
          </a:p>
          <a:p>
            <a:pPr>
              <a:defRPr/>
            </a:pPr>
            <a:r>
              <a:rPr lang="es-MX"/>
              <a:t>(% del total)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834107203626904E-2"/>
          <c:y val="0.25447224525666629"/>
          <c:w val="0.82712218306406493"/>
          <c:h val="0.69329469586824854"/>
        </c:manualLayout>
      </c:layout>
      <c:pie3DChart>
        <c:varyColors val="1"/>
        <c:ser>
          <c:idx val="0"/>
          <c:order val="0"/>
          <c:spPr>
            <a:effectLst>
              <a:outerShdw blurRad="38100" dist="19050" dir="5400000" algn="ctr" rotWithShape="0">
                <a:srgbClr val="000000">
                  <a:alpha val="63000"/>
                </a:srgbClr>
              </a:outerShdw>
            </a:effectLst>
          </c:spPr>
          <c:dPt>
            <c:idx val="0"/>
            <c:bubble3D val="0"/>
            <c:spPr>
              <a:solidFill>
                <a:srgbClr val="9BBB59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3C4-46C3-B9B4-2E7EBC31DBCC}"/>
              </c:ext>
            </c:extLst>
          </c:dPt>
          <c:dPt>
            <c:idx val="1"/>
            <c:bubble3D val="0"/>
            <c:explosion val="7"/>
            <c:spPr>
              <a:solidFill>
                <a:srgbClr val="8064A2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3C4-46C3-B9B4-2E7EBC31DBCC}"/>
              </c:ext>
            </c:extLst>
          </c:dPt>
          <c:dPt>
            <c:idx val="2"/>
            <c:bubble3D val="0"/>
            <c:explosion val="9"/>
            <c:spPr>
              <a:solidFill>
                <a:srgbClr val="FFC000"/>
              </a:solidFill>
              <a:ln>
                <a:noFill/>
              </a:ln>
              <a:effectLst>
                <a:outerShdw blurRad="3810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3C4-46C3-B9B4-2E7EBC31DBCC}"/>
              </c:ext>
            </c:extLst>
          </c:dPt>
          <c:dLbls>
            <c:dLbl>
              <c:idx val="0"/>
              <c:layout>
                <c:manualLayout>
                  <c:x val="-0.23922344322344322"/>
                  <c:y val="-0.172915132960876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C4-46C3-B9B4-2E7EBC31DBCC}"/>
                </c:ext>
              </c:extLst>
            </c:dLbl>
            <c:dLbl>
              <c:idx val="1"/>
              <c:layout>
                <c:manualLayout>
                  <c:x val="0.14025277609529577"/>
                  <c:y val="5.49283079403274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C4-46C3-B9B4-2E7EBC31DB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 central'!$L$10:$L$12</c:f>
              <c:strCache>
                <c:ptCount val="3"/>
                <c:pt idx="0">
                  <c:v>Personal Docente</c:v>
                </c:pt>
                <c:pt idx="1">
                  <c:v>Personal  de Seguridad y Justicia</c:v>
                </c:pt>
                <c:pt idx="2">
                  <c:v>Servidores Públicos Generales y de Confianza</c:v>
                </c:pt>
              </c:strCache>
            </c:strRef>
          </c:cat>
          <c:val>
            <c:numRef>
              <c:f>'Sector central'!$N$10:$N$12</c:f>
              <c:numCache>
                <c:formatCode>0.0%</c:formatCode>
                <c:ptCount val="3"/>
                <c:pt idx="0">
                  <c:v>0.68793320165200211</c:v>
                </c:pt>
                <c:pt idx="1">
                  <c:v>0.13217812892799424</c:v>
                </c:pt>
                <c:pt idx="2">
                  <c:v>0.17988866942000359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C4-46C3-B9B4-2E7EBC31DBCC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3C4-46C3-B9B4-2E7EBC31DBCC}"/>
              </c:ext>
            </c:extLst>
          </c:dPt>
          <c:dPt>
            <c:idx val="1"/>
            <c:bubble3D val="0"/>
            <c:explosion val="11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F3C4-46C3-B9B4-2E7EBC31DBCC}"/>
              </c:ext>
            </c:extLst>
          </c:dPt>
          <c:dPt>
            <c:idx val="2"/>
            <c:bubble3D val="0"/>
            <c:explosion val="1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F3C4-46C3-B9B4-2E7EBC31DBCC}"/>
              </c:ext>
            </c:extLst>
          </c:dPt>
          <c:dLbls>
            <c:dLbl>
              <c:idx val="0"/>
              <c:layout>
                <c:manualLayout>
                  <c:x val="-0.22539998038887704"/>
                  <c:y val="-0.2130404464703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C4-46C3-B9B4-2E7EBC31D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 central'!$L$10:$L$12</c:f>
              <c:strCache>
                <c:ptCount val="3"/>
                <c:pt idx="0">
                  <c:v>Personal Docente</c:v>
                </c:pt>
                <c:pt idx="1">
                  <c:v>Personal  de Seguridad y Justicia</c:v>
                </c:pt>
                <c:pt idx="2">
                  <c:v>Servidores Públicos Generales y de Confianza</c:v>
                </c:pt>
              </c:strCache>
            </c:strRef>
          </c:cat>
          <c:val>
            <c:numRef>
              <c:f>'Sector central'!$N$10:$N$12</c:f>
              <c:numCache>
                <c:formatCode>0.0%</c:formatCode>
                <c:ptCount val="3"/>
                <c:pt idx="0">
                  <c:v>0.68793320165200211</c:v>
                </c:pt>
                <c:pt idx="1">
                  <c:v>0.13217812892799424</c:v>
                </c:pt>
                <c:pt idx="2">
                  <c:v>0.17988866942000359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C4-46C3-B9B4-2E7EBC31D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D5:N34"/>
  <sheetViews>
    <sheetView showGridLines="0" topLeftCell="F1" zoomScale="110" zoomScaleNormal="110" workbookViewId="0">
      <selection activeCell="E19" sqref="E19"/>
    </sheetView>
  </sheetViews>
  <sheetFormatPr baseColWidth="10" defaultRowHeight="12.75"/>
  <cols>
    <col min="4" max="4" width="47.85546875" style="1" customWidth="1"/>
    <col min="5" max="5" width="9.28515625" style="1" bestFit="1" customWidth="1"/>
    <col min="6" max="6" width="9.7109375" style="1" customWidth="1"/>
    <col min="7" max="7" width="9" style="1" customWidth="1"/>
    <col min="8" max="8" width="7.42578125" style="1" customWidth="1"/>
    <col min="9" max="9" width="11.42578125" style="1"/>
    <col min="10" max="11" width="2.42578125" customWidth="1"/>
    <col min="12" max="12" width="45.85546875" bestFit="1" customWidth="1"/>
    <col min="13" max="13" width="11.42578125" customWidth="1"/>
    <col min="14" max="14" width="11.42578125" style="1"/>
  </cols>
  <sheetData>
    <row r="5" spans="4:14" ht="12.75" customHeight="1">
      <c r="D5" s="50" t="s">
        <v>0</v>
      </c>
      <c r="E5" s="51">
        <v>43647</v>
      </c>
      <c r="F5" s="51">
        <v>44013</v>
      </c>
      <c r="G5" s="50" t="s">
        <v>1</v>
      </c>
      <c r="H5" s="50"/>
    </row>
    <row r="6" spans="4:14" ht="14.25" customHeight="1">
      <c r="D6" s="50"/>
      <c r="E6" s="50"/>
      <c r="F6" s="50"/>
      <c r="G6" s="49" t="s">
        <v>2</v>
      </c>
      <c r="H6" s="49" t="s">
        <v>3</v>
      </c>
    </row>
    <row r="7" spans="4:14" s="6" customFormat="1" ht="5.0999999999999996" customHeight="1">
      <c r="D7" s="2"/>
      <c r="E7" s="3"/>
      <c r="F7" s="3"/>
      <c r="G7" s="3"/>
      <c r="H7" s="4"/>
      <c r="I7" s="5"/>
      <c r="N7" s="5"/>
    </row>
    <row r="8" spans="4:14">
      <c r="D8" s="7" t="s">
        <v>4</v>
      </c>
      <c r="E8" s="8">
        <f>E10+E11+E16</f>
        <v>168943</v>
      </c>
      <c r="F8" s="8">
        <f>F10+F11+F16</f>
        <v>167070</v>
      </c>
      <c r="G8" s="9">
        <f>(F8-E8)</f>
        <v>-1873</v>
      </c>
      <c r="H8" s="10">
        <f>+((F8/E8)-1)*100</f>
        <v>-1.1086579497226912</v>
      </c>
      <c r="I8" s="11"/>
      <c r="L8" s="12" t="s">
        <v>4</v>
      </c>
      <c r="M8" s="13">
        <f>SUM(M10:M12)</f>
        <v>167070</v>
      </c>
      <c r="N8" s="45">
        <f>+N10+N11+N12</f>
        <v>0.99999999999999989</v>
      </c>
    </row>
    <row r="9" spans="4:14" s="19" customFormat="1" ht="5.0999999999999996" customHeight="1">
      <c r="D9" s="14"/>
      <c r="E9" s="15"/>
      <c r="F9" s="15"/>
      <c r="G9" s="16"/>
      <c r="H9" s="17"/>
      <c r="I9" s="18"/>
      <c r="N9" s="18"/>
    </row>
    <row r="10" spans="4:14">
      <c r="D10" s="20" t="s">
        <v>5</v>
      </c>
      <c r="E10" s="48">
        <v>116625</v>
      </c>
      <c r="F10" s="48">
        <v>114933</v>
      </c>
      <c r="G10" s="21">
        <f t="shared" ref="G10:G16" si="0">(F10-E10)</f>
        <v>-1692</v>
      </c>
      <c r="H10" s="22">
        <f t="shared" ref="H10:H15" si="1">+((F10/E10)-1)*100</f>
        <v>-1.4508038585208993</v>
      </c>
      <c r="I10" s="11"/>
      <c r="L10" s="23" t="s">
        <v>5</v>
      </c>
      <c r="M10" s="24">
        <f>F10</f>
        <v>114933</v>
      </c>
      <c r="N10" s="46">
        <f>+F10/F8</f>
        <v>0.68793320165200211</v>
      </c>
    </row>
    <row r="11" spans="4:14">
      <c r="D11" s="25" t="s">
        <v>6</v>
      </c>
      <c r="E11" s="26">
        <f>SUM(E12:E15)</f>
        <v>30245</v>
      </c>
      <c r="F11" s="26">
        <f>SUM(F12:F15)</f>
        <v>30054</v>
      </c>
      <c r="G11" s="9">
        <f t="shared" si="0"/>
        <v>-191</v>
      </c>
      <c r="H11" s="27">
        <f t="shared" si="1"/>
        <v>-0.6315093403868377</v>
      </c>
      <c r="I11" s="11"/>
      <c r="L11" s="23" t="s">
        <v>7</v>
      </c>
      <c r="M11" s="24">
        <f>F16</f>
        <v>22083</v>
      </c>
      <c r="N11" s="46">
        <f>+F16/F8</f>
        <v>0.13217812892799424</v>
      </c>
    </row>
    <row r="12" spans="4:14">
      <c r="D12" s="28" t="s">
        <v>8</v>
      </c>
      <c r="E12" s="29">
        <v>427</v>
      </c>
      <c r="F12" s="29">
        <v>412</v>
      </c>
      <c r="G12" s="30">
        <f t="shared" si="0"/>
        <v>-15</v>
      </c>
      <c r="H12" s="31">
        <f t="shared" si="1"/>
        <v>-3.5128805620608938</v>
      </c>
      <c r="L12" s="23" t="s">
        <v>6</v>
      </c>
      <c r="M12" s="24">
        <f>F11</f>
        <v>30054</v>
      </c>
      <c r="N12" s="46">
        <f>+F11/F8</f>
        <v>0.17988866942000359</v>
      </c>
    </row>
    <row r="13" spans="4:14">
      <c r="D13" s="32" t="s">
        <v>9</v>
      </c>
      <c r="E13" s="33">
        <v>2034</v>
      </c>
      <c r="F13" s="33">
        <v>2033</v>
      </c>
      <c r="G13" s="34">
        <f t="shared" si="0"/>
        <v>-1</v>
      </c>
      <c r="H13" s="35">
        <f t="shared" si="1"/>
        <v>-4.9164208456242697E-2</v>
      </c>
      <c r="L13" s="36"/>
      <c r="M13" s="37"/>
    </row>
    <row r="14" spans="4:14">
      <c r="D14" s="28" t="s">
        <v>10</v>
      </c>
      <c r="E14" s="29">
        <v>4077</v>
      </c>
      <c r="F14" s="29">
        <v>4028</v>
      </c>
      <c r="G14" s="30">
        <f t="shared" si="0"/>
        <v>-49</v>
      </c>
      <c r="H14" s="38">
        <f>+((F14/E14)-1)*100</f>
        <v>-1.2018641157714005</v>
      </c>
      <c r="L14" s="36"/>
      <c r="M14" s="37"/>
    </row>
    <row r="15" spans="4:14">
      <c r="D15" s="32" t="s">
        <v>11</v>
      </c>
      <c r="E15" s="33">
        <v>23707</v>
      </c>
      <c r="F15" s="33">
        <v>23581</v>
      </c>
      <c r="G15" s="34">
        <f t="shared" si="0"/>
        <v>-126</v>
      </c>
      <c r="H15" s="39">
        <f t="shared" si="1"/>
        <v>-0.53148858986796776</v>
      </c>
      <c r="L15" s="36"/>
      <c r="M15" s="37"/>
    </row>
    <row r="16" spans="4:14" ht="13.5" thickBot="1">
      <c r="D16" s="40" t="s">
        <v>14</v>
      </c>
      <c r="E16" s="41">
        <v>22073</v>
      </c>
      <c r="F16" s="41">
        <v>22083</v>
      </c>
      <c r="G16" s="47">
        <f t="shared" si="0"/>
        <v>10</v>
      </c>
      <c r="H16" s="42">
        <f>+((F16/E16)-1)*100</f>
        <v>4.5304217822672577E-2</v>
      </c>
      <c r="I16" s="11"/>
    </row>
    <row r="17" spans="4:12">
      <c r="D17" s="43" t="s">
        <v>12</v>
      </c>
    </row>
    <row r="20" spans="4:12">
      <c r="E20" s="11"/>
    </row>
    <row r="24" spans="4:12">
      <c r="E24" s="11"/>
    </row>
    <row r="27" spans="4:12">
      <c r="L27">
        <v>68</v>
      </c>
    </row>
    <row r="28" spans="4:12">
      <c r="L28">
        <v>13</v>
      </c>
    </row>
    <row r="29" spans="4:12">
      <c r="L29">
        <v>19</v>
      </c>
    </row>
    <row r="34" spans="11:11">
      <c r="K34" s="44" t="s">
        <v>13</v>
      </c>
    </row>
  </sheetData>
  <mergeCells count="4">
    <mergeCell ref="D5:D6"/>
    <mergeCell ref="E5:E6"/>
    <mergeCell ref="F5:F6"/>
    <mergeCell ref="G5:H5"/>
  </mergeCells>
  <pageMargins left="0.7" right="0.7" top="0.75" bottom="0.75" header="0.3" footer="0.3"/>
  <pageSetup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Sector central</vt:lpstr>
      <vt:lpstr>Gráfico1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UIPPE-1</dc:creator>
  <cp:lastModifiedBy>UIPPE</cp:lastModifiedBy>
  <dcterms:created xsi:type="dcterms:W3CDTF">2017-05-10T15:57:39Z</dcterms:created>
  <dcterms:modified xsi:type="dcterms:W3CDTF">2021-03-08T18:46:34Z</dcterms:modified>
</cp:coreProperties>
</file>