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8123B3D4-47CF-4783-A902-5973EADC69C4}" xr6:coauthVersionLast="46" xr6:coauthVersionMax="46" xr10:uidLastSave="{00000000-0000-0000-0000-000000000000}"/>
  <bookViews>
    <workbookView xWindow="-120" yWindow="-120" windowWidth="20730" windowHeight="11160" xr2:uid="{602EF411-621F-4358-A798-06D10D364975}"/>
  </bookViews>
  <sheets>
    <sheet name="M AMBIENTE" sheetId="1" r:id="rId1"/>
  </sheets>
  <externalReferences>
    <externalReference r:id="rId2"/>
  </externalReferences>
  <definedNames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'M AMBIENTE'!$1:$10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P34" i="1"/>
  <c r="N34" i="1"/>
  <c r="N33" i="1"/>
  <c r="N32" i="1"/>
  <c r="P31" i="1"/>
  <c r="N31" i="1" s="1"/>
  <c r="P30" i="1"/>
  <c r="N30" i="1"/>
  <c r="P29" i="1"/>
  <c r="N29" i="1"/>
  <c r="P28" i="1"/>
  <c r="N28" i="1" s="1"/>
  <c r="P27" i="1"/>
  <c r="N27" i="1" s="1"/>
  <c r="P26" i="1"/>
  <c r="N26" i="1"/>
  <c r="P25" i="1"/>
  <c r="N25" i="1"/>
  <c r="P24" i="1"/>
  <c r="N24" i="1" s="1"/>
  <c r="P23" i="1"/>
  <c r="N23" i="1" s="1"/>
  <c r="P22" i="1"/>
  <c r="N22" i="1"/>
  <c r="N21" i="1"/>
  <c r="N20" i="1"/>
  <c r="P19" i="1"/>
  <c r="N19" i="1" s="1"/>
  <c r="P18" i="1"/>
  <c r="N18" i="1" s="1"/>
  <c r="N17" i="1"/>
  <c r="N16" i="1"/>
  <c r="P15" i="1"/>
  <c r="N15" i="1"/>
  <c r="P14" i="1"/>
  <c r="N14" i="1" s="1"/>
  <c r="N13" i="1"/>
  <c r="N12" i="1"/>
  <c r="N11" i="1"/>
  <c r="P9" i="1"/>
  <c r="O9" i="1"/>
  <c r="H9" i="1"/>
  <c r="N9" i="1" l="1"/>
</calcChain>
</file>

<file path=xl/sharedStrings.xml><?xml version="1.0" encoding="utf-8"?>
<sst xmlns="http://schemas.openxmlformats.org/spreadsheetml/2006/main" count="802" uniqueCount="151">
  <si>
    <t>REQUERIMIENTOS DEL ESTADO PARA EL PRESUPUESTO DE EGRESOS DE LA FEDERACIÓN PARA EL EJERCICIO FISCAL 2021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</si>
  <si>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</si>
  <si>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</si>
  <si>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</si>
  <si>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</si>
  <si>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</si>
  <si>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</si>
  <si>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</si>
  <si>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</si>
  <si>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</si>
  <si>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</si>
  <si>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</si>
  <si>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</si>
  <si>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</si>
  <si>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</si>
  <si>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</si>
  <si>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</si>
  <si>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</si>
  <si>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2021</t>
  </si>
  <si>
    <t>INVERSIÓN ESTATAL 2021</t>
  </si>
  <si>
    <t>TOTAL</t>
  </si>
  <si>
    <t>GOBIERNO DEL ESTADO DE MÉXICO</t>
  </si>
  <si>
    <t>MEDIO AMBIENTE</t>
  </si>
  <si>
    <t>MÉXICO</t>
  </si>
  <si>
    <t>COBERTURA ESTATAL</t>
  </si>
  <si>
    <t>ENTREGA DE ESTUFAS ECOLÓGICAS A PERSONAS QUE CUENTAN CON FOGÓN SIN CHIMENEA.</t>
  </si>
  <si>
    <t>ALTA</t>
  </si>
  <si>
    <t>SI</t>
  </si>
  <si>
    <t>ENTREGA DE SISTEMAS DE CAPTACIÓN DE AGUA EN LOCALIDADES DE ALTA Y MUY ALTA MARGINACIÓN.</t>
  </si>
  <si>
    <t>ENTREGA DE CALENTADORES SOLARES EN LOCALIDADES URBANAS Y SUB URBANAS DEL ESTADO DE MÉXICO</t>
  </si>
  <si>
    <t>TOLUCA</t>
  </si>
  <si>
    <t>FORTALECIMIENTO DE LA INFRAESTRUCTURA DEL PARQUE METROPOLITANO BICENTENARIO</t>
  </si>
  <si>
    <t>MUY ALTA</t>
  </si>
  <si>
    <t>NO</t>
  </si>
  <si>
    <t>METEPEC</t>
  </si>
  <si>
    <t>054</t>
  </si>
  <si>
    <t>FORTALECIMIENTO DE LA INFRAESTRUCTURA DEL PARQUE AMBIENTAL BICENTENARIO</t>
  </si>
  <si>
    <t>COBERTURA REGIONAL</t>
  </si>
  <si>
    <t>FORTALECIMIENTO DEL SISTEMA DE VIDEOVIGILANCIA PARA LA DETECCIÓN TEMPRANA Y MONITOREO DE INCENDIOS FORESTALES EN CINCO ÁREAS NATURALES PROTEGIDAS (ANP) DE LA ZONA METROPOLITANA DEL VALLE DE MÉXICO (ZMVM)</t>
  </si>
  <si>
    <t>AMPLIACIÓN DEL SISTEMA DE PRESAS FILTRANTES EN EL PARQUE ESTATAL SIERRA DE GUADALUPE, MUNICIPIOS DE COACALCO, ECATEPEC, TLALNEPANTLA Y TULTITLÁN.</t>
  </si>
  <si>
    <t>CONSTRUCCIÓN DE PRESAS DE GAVIÓN EN EL PARQUE ESTATAL SIERRA PATLACHIQUE. MUNICIPIOS DE ACOLMAN, TPETLAOXTOC, CHIAHUTLA, SAN MARTIN DE LAS PIRAMIDES Y TEOTIHUACAN.</t>
  </si>
  <si>
    <t>CONSTRUCCIÓN DE PRESAS DE GAVIÓN EN EL PARQUE ESTATAL SIERRA DE TEPOTZOTLÁN. MUNICIPIOS DE TEPOTZOTLÁN Y HUEHUETOCA.</t>
  </si>
  <si>
    <t>ACTUALIZACIÓN DEL PROGRAMA DE MANEJO, PARQUE ESTATAL CERRO GORDO. MUNICIPIOS DE AXAPUSCO, SAN MARTIN DE LAS PIRAMIDES Y TEMASCALAPA.</t>
  </si>
  <si>
    <t xml:space="preserve">MUSEOGRAFÍA PARA DOS CENTROS DE EDUCACIÓN AMBIENTAL EN EL PARQUE ESATAL SIERRA DE GUADALUPE. </t>
  </si>
  <si>
    <t>TECÁMAC</t>
  </si>
  <si>
    <t>DELIMITACIÓN PERIMETRAL, PARQUE ESTATAL SIERRA HERMOSA. MUNICIPIO DE TECAMAC.</t>
  </si>
  <si>
    <t>DELIMITACIÓN PERIMETRAL, PARQUE ESTATAL CERRO GORDO. MUNICIPIOS DE AXAPUSCO,  TEMASCALAPA Y SAN MARTÍN DE LAS PIRAMIDES.</t>
  </si>
  <si>
    <t>DELIMITACIÓN PERIMETRAL, PARQUE ESTATAL SIERRA DE PATLACHIQUE. MUNICIPIOS DE ACOLMAN, TETLAOXTOC, CHIAHUTLA, SAN MARTIN DE LAS PIRAMIDES Y TEOTIHUACAN.</t>
  </si>
  <si>
    <t>DELIMITACIÓN PERIMETRAL, PARQUE ESTATAL SIERRA DE TEPOTZOTLAN. MUNICIPIOS DE TEPOTZOTLÁN Y HUEHUETOCA.</t>
  </si>
  <si>
    <t>REHABILITACIÓN DE INFRAESTRUCTURA, PARQUE ESTATAL SIERRA HERMOSA. MUNICIPIO DE TECÁMAC</t>
  </si>
  <si>
    <t>REHABILITACIÓN DE INFRAESTRUCTURA, PARQUE ESTATAL SIERRA DE GUADALUPE. MUNICIPIOS DE COACALCO, ECATEPEC, TLALNEPANTLA Y TULTITLÁN.</t>
  </si>
  <si>
    <t>REHABILITACIÓN DE INFRAESTRUCTURA, PARQUE ESTATAL SIERRA DE PATLACHIQUE. MUNICIPIOS DE ACOLMAN, TPETLAOXTOC, CHIAHUTLA, SAN MARTIN DE LAS PIRAMIDES Y TEOTIHUACAN.</t>
  </si>
  <si>
    <t>REHABILITACIÓN DE INFRAESTRUCTURA, PARQUE ESTATAL SIERRA DE TEPOTZOTLAN. MUNICIPIOS DE TEPOTZOTLÁN Y HUEHUETOCA.</t>
  </si>
  <si>
    <t>REHABILITACIÓN DE INFRAESTRUCTURA, PARQUE ESTATAL CERRO GORDO. MUNICIPIOS DE AXAPUSCO, SAN MARTIN DE LAS PIRAMIDES Y TEMASCALAPA.</t>
  </si>
  <si>
    <t>MELCHOR OCAMPO</t>
  </si>
  <si>
    <t>FORTALECIMIENTO DE LA INFRAESTRUCTURA DEL PARQUE ECOLÓGICO MELCHOR OCAMPO. MUNICIPIO DE MELCHOR OCAMPO.</t>
  </si>
  <si>
    <t>CONSTRUCCIÓN DEL PARQUE AMBIENTAL SIERRA HERMOSA. MUNICIPIO DE TECÁMAC</t>
  </si>
  <si>
    <t>MANTENIMIENTO DE CAMINOS DE PENETRACIÓN DEL PARQUE ESTATAL SIERRA DE GUADALUPE, MUNICIPIOS DE COACALCO, TLALNEPANTLA Y TULTITLÁN.</t>
  </si>
  <si>
    <t>CONSTRUCCIÓN DE CERCADO PERIMETRAL DEL PARQUE ESTATAL SIERRA DE GUADALUPE. MUNICIPIOS DE ECATEPEC Y TLALNEPANTLA. (3A ETAPA)</t>
  </si>
  <si>
    <t>CALIMAYA</t>
  </si>
  <si>
    <t>018</t>
  </si>
  <si>
    <t>CONSTRUCCIÓN DE CERCADO PERIMETRAL EN EL PARQUE ECOLÓGICO ZACANGO.</t>
  </si>
  <si>
    <t>CONSTRUCCIÓN DE NOCTURNARIO EN EL PARQUE ECOLÓGICO ZACANGO.</t>
  </si>
  <si>
    <t>REHABILITACIÓN DEL AUDITORIO EN EL PARQUE ECOLÓGICO ZACANGO.</t>
  </si>
  <si>
    <t xml:space="preserve">REHABILITACIÓN DEL ACCESO EN EL PARQUE ECOLÓGICO ZACANGO.
</t>
  </si>
  <si>
    <t>REHABILITACIÓN INTEGRAL DEL HERPETARIO EN EL PARQUE ECOLOGICO ZACANGO.</t>
  </si>
  <si>
    <t>CONSTRUCCION Y REHABILITACIÓN DE EXHIBIDOR DE AVES RAPACES EN EL PARQUE ECOLÓGICO ZACANGO.</t>
  </si>
  <si>
    <t>MODERNIZACIÓN DEL SISTEMA DE BOLETAJE EN EL PARQUE ECOLÓGICO ZACANGO</t>
  </si>
  <si>
    <t>OCOYOACAC</t>
  </si>
  <si>
    <t>062</t>
  </si>
  <si>
    <t>MANTENIMIENTO AL SALON DE USOS MULTIPLES EN EL PARQUE NACIONAL LA MARQUESA.</t>
  </si>
  <si>
    <t>SAN FELIPE DEL PROGRESO</t>
  </si>
  <si>
    <t>074</t>
  </si>
  <si>
    <t>REHABILITACIÓN DE EDIFICIOS EN EL CENTRO CEREMONIAL MAZAHUA.</t>
  </si>
  <si>
    <t>REHABILITACIÓN DE MÓDULO DE SANITARIOS EN EL EN EL CENTRO CEREMONIAL MAZAHUA.</t>
  </si>
  <si>
    <t>REHABILITACIÓN DE LA CASA MAZAHUA, EN EL CENTRO CEREMONIAL MAZAHUA.</t>
  </si>
  <si>
    <t>TEMASCALTEPEC</t>
  </si>
  <si>
    <t>086</t>
  </si>
  <si>
    <t>HABILITACIÓN DE INSTALACIONES E INFRAESTRUCTURA EN EL PARQUE LOS TRES REYES.</t>
  </si>
  <si>
    <t>TEMOAYA</t>
  </si>
  <si>
    <t>087</t>
  </si>
  <si>
    <t>REHABILITACIÓN DE CABAÑA DE MADERA EN EL CENTRO CEREMONIAL OTOMÍ.</t>
  </si>
  <si>
    <t>REHABILITACION Y MANTENIMIENTO A EDIFICIOS EN GENERAL Y MURAL EN EL CENTRO CEREMONIAL OTOMÍ.</t>
  </si>
  <si>
    <t>TERMINACION DE MÓDULO DE SANITARIOS EN EL CENTRO CEREMONIAL OTOMÍ.</t>
  </si>
  <si>
    <t>TENANCINGO</t>
  </si>
  <si>
    <t>088</t>
  </si>
  <si>
    <t>REHABILITACIÓN DE LA CASA CLUB DEL PARQUE HERMENEGILDO GALEANA.</t>
  </si>
  <si>
    <t>ADECUACIÓN DE CABALLERIZAS PARA DIGNIFICACIÓN DE ÁREAS DE TRABAJADORES EN EL PARQUE HERMENEGILDO GALEANA.</t>
  </si>
  <si>
    <t>CREACIÓN DE UN CENTRO DE CONSERVACIÓN Y PRE LIBERACIÓN DE CÓNDOR DE CALIFORNIA, EN EL PARQUE HERMENEGILDO GALEANA.</t>
  </si>
  <si>
    <t>MANTENIMIENTO A INFRAESTRUCTURA EXISTENTE EN EL PARQUE SIERRA MORELOS.</t>
  </si>
  <si>
    <t>REHABILITACIÓN DE MÓDULOS DE SANITARIOS EN EL PARQUE SIERRA MORELOS.</t>
  </si>
  <si>
    <t>REHABILITACIÓN DE CABAÑAS EN EL PARQUE SIERRA MORELOS.</t>
  </si>
  <si>
    <t>CONSTRUCCIÓN DE CERCADO PERIMETRAL EN EL ÁREA RECREATIVA
 EN EL PARQUE SIERRA MORELOS.</t>
  </si>
  <si>
    <t>REHABILITACIÓN DE ALBERGUES Y SANITARIO EN EL PARQUE NACIONAL NEVADO DE TOLUCA.</t>
  </si>
  <si>
    <t>REHABILITACIÓN DE CENTRO DE REPRODUCCIÓN Y CONSERVACIÓN DEL CONEJO DE LOS VOLCANES.</t>
  </si>
  <si>
    <t>VALLE DE BRAVO</t>
  </si>
  <si>
    <t>REHABILITACIÓN DE CABAÑAS DE MADERA EN EL PARQUE ESTATAL MONTE ALTO.</t>
  </si>
  <si>
    <t>AMPLIACION DE CABAÑA EXISTENTE EN EL PARQUE ESTATAL MONTE ALTO.</t>
  </si>
  <si>
    <t xml:space="preserve">CONSTRUCCIÓN DE CABAÑA EN EL PARQUE ESTATAL MONTE ALTO.
</t>
  </si>
  <si>
    <t>LUVIANOS</t>
  </si>
  <si>
    <t>REHABILITACIÓN DE INSTALACIONES EN EL PARQUE SIERRA NANCHITITLA.</t>
  </si>
  <si>
    <t>REHABILITACIÓN DE INSTALACIONES EN EL PARQUE SAN SEBASTIÁN LUVIANOS.</t>
  </si>
  <si>
    <t>MAS DE UN MUNICIPIO</t>
  </si>
  <si>
    <t>ELABORAR DE LA SEGUNDA ETAPA, PRONOSTICO Y PROPUESTA DE LOS PROGRAMAS DE ORDENAMIENTO ECOLÓGICO LOCAL PARA LOS MUNICIPIOS DE ACAMBAY, JIQUIPILCO, TEMOAYA Y TOLUCA, ESTADO DE MÉXICO.</t>
  </si>
  <si>
    <t>HUIXQUILUCAN</t>
  </si>
  <si>
    <t>ORDENAMIENTO ECOLOGICO LOCAL DEL MUNICIPIO DE HUIXQUILUCAN, ESTADO DE MÉXICO.</t>
  </si>
  <si>
    <t>ZINACANTEPEC</t>
  </si>
  <si>
    <t>ORDENAMIENTO ECOLOGICO LOCAL DEL MUNICIPIO DE ZINACANTEPEC, ESTADO DE MÉXICO.</t>
  </si>
  <si>
    <t>ORDENAMIENTO ECOLOGICO LOCAL DEL MUNICIPIO DE OCOYOACAC, ESTADO DE MÉXICO.</t>
  </si>
  <si>
    <t>SAN MATEO ATENCO</t>
  </si>
  <si>
    <t>ORDENAMIENTO ECOLOGICO LOCAL DEL MUNICIPIO DE SAN MATEO ATENCO, ESTADO DE MÉXICO.</t>
  </si>
  <si>
    <t>LERMA</t>
  </si>
  <si>
    <t>ORDENAMIENTO ECOLOGICO LOCAL DEL MUNICIPIO DE LERMA, ESTADO DE MÉXICO.</t>
  </si>
  <si>
    <t>ADQUISICIÓN DE REFACCIONES, CONSUMIBLES PARA GARANTIZAR LA OPERACIÓN CONTINUA DEL SISTEMA DE MONITOREO ATMOSFÉRICO DE LA ZMVT DANDO CUMPLIMIENTO A LAS NORMAS DE CALIDAD DEL AIRE VIGENTES.</t>
  </si>
  <si>
    <t>SERVICIOS ADMINISTRADOS PARA EL MANTENIMIENTO Y SOPORTE DE LA PLATAFORMA DEL PROGRAMA DE VERIFICACIÓN VEHICULAR OBLIGATORIA</t>
  </si>
  <si>
    <t>CONSTRUCCIÓN DE UN OBSERVATORIO QUE PERMITA ESTABLECER Y OPERAR DE MANERA CONTINUA UN SISTEMA EXCLUSIVO Y ESPECÍFICO DE VIGILANCIA EPIDEMIOLÓGICA EN EL ESTADO DE MÉXICO</t>
  </si>
  <si>
    <t>ESTUDIOS SOBRE LAS DIFERENTES FUENTES DE EMISIÓN DE CONTAMINANTES QUE CONTRIBUYAN A MEJORAR LA CALIDAD DEL AIRE EN EL ESTADO DE MÉXICO.</t>
  </si>
  <si>
    <t>IMPLEMENTACIÓN DE UN SISTEMA DE ALERTA TEMPRANA PARA FENÓMENOS METEREOLÓGICOS Y DE DISPERSIÓN Y TRANSPORTE DE CONTAMINANTES ATMOSFÉRICOS EN EL ESTADO DE MÉXICO.</t>
  </si>
  <si>
    <t>EVALUACIÓN DE RESULTADOS DEL PROGRAMA PROCARBONO</t>
  </si>
  <si>
    <t>ESTUDIO SOBRE LA VERIFICACIÓN DE MOTOCICLETAS EN EL ESTADO DE MÉXICO</t>
  </si>
  <si>
    <t>ATLAS DE RIESGOS AMBIENTALES EN ESTADO DE MÉXICO</t>
  </si>
  <si>
    <t>MANTENIMIENTO DEL SISTEMA DE MONITOREO ATMOSFÉRICO DE LA ZONA METROPOLITANA DEL VALLE TOLUCA (ZMVT)</t>
  </si>
  <si>
    <t>ADQUISICIÓN DE LABORATORIOS MÓVILES PARA LA MEDICIÓN DE EMISIONES A LA ATMÓSFERA</t>
  </si>
  <si>
    <t>ESTUDIO PARA LA TRAZABILIDAD DE LA INFORMACIÓN OBTENIDA POR PROGRAMAS ESPECIALES PARA VERIFICACIÓN VEHICULAR EN EL ESTADO DE MÉXICO</t>
  </si>
  <si>
    <t>ADQUISICIÓN DE EQUIPOS PARA REALIZAR ESTUDIOS DE LOS NIVELES DE CONTAMINANTES ATMOSFÉRICOS A LOS QUE ESTÁ EXPUESTA LA POBLACIÓN EN ÁREAS PÚBLICAS DE LAS ZONAS METROPOLITANAS DEL ESTADO DE MÉXICO</t>
  </si>
  <si>
    <t>AUDITORIAS AMBIENTALES A LOS SISTEMAS INTEGRALES DE DE AGUA DE LOS 33 MUNICIPIOS DE LA CUENCA DEL RIO LERMA</t>
  </si>
  <si>
    <t>AUDITORIAS AMBIENTALES EN RESIDUOS SOLIDOS URBANOS A MUNICIPIOS</t>
  </si>
  <si>
    <t>FORTALECIMIENTO DE LA INSPECCION Y VIGILANCIA EN AREAS NATURALES PROTEGIDAS</t>
  </si>
  <si>
    <t>PARQUES CANINOS</t>
  </si>
  <si>
    <t>VILLA DEL CARBÓN</t>
  </si>
  <si>
    <t>CLAUSURA Y CONSTRUCCIÓN DE UN CENTRO INTEGRAL DE RESIDUOS EN EL MUNICIPIO DE VILLA DEL CARBÓN QUE CONSISTE EN LA CONSTRUCCIÓN DE UN RELLENO SANITARIO TIPO "C", CON PLANTA DE SEPARACIÓN  Y PLANTA DE PRODUCCIÓN DE MEJORADORES DE SUELO.</t>
  </si>
  <si>
    <t>En proceso</t>
  </si>
  <si>
    <t>No</t>
  </si>
  <si>
    <t>SANTO TOMAS</t>
  </si>
  <si>
    <t>PROYECTO EJECUTIVO, ESTUDIO DE FACTIBILIDAD Y CONSTRUCCIÓN DE UN CENTRO INTEGRAL DE RESIDUOS EN EL MUNICIPIO DE SANTO TOMAS, QUE CONSISTE EN LA CONSTRUCCIÓN DE UN RELLENO SANITARIO TIPO "D", CON PLANTA DE SEPARACIÓN  Y PLANTA DE PRODUCCIÓN DE MEJORADORES DE SUELO.</t>
  </si>
  <si>
    <t>IXTAPAN DEL ORO</t>
  </si>
  <si>
    <t>PROYECTO EJECUTIVO, ESTUDIO DE FACTIBILIDAD Y CONSTRUCCIÓN DE UN CENTRO INTEGRAL DE RESIDUOS EN EL MUNICIPIO DE IXTAPAN DEL ORO, QUE CONSISTE EN LA CONSTRUCCIÓN DE UN RELLENO SANITARIO TIPO "D", CON PLANTA DE SEPARACIÓN  Y PLANTA DE PRODUCCIÓN DE MEJORADORES DE SUELO.</t>
  </si>
  <si>
    <t>ISIDRO FABELA</t>
  </si>
  <si>
    <t>PROYECTO EJECUTIVO, ESTUDIO DE FACTIBILIDAD, CLAUSURA  Y CONSTRUCCIÓN DE UN CENTRO INTEGRAL DE RESIDUOS EN EL MUNICIPIO DE ISIDRO FABELA, QUE CONSISTE EN LA CONSTRUCCIÓN DE UN RELLENO SANITARIO TIPO "C", CON PLANTA DE SEPARACIÓN  Y PLANTA DE PRODUCCIÓN DE MEJORADORES DE SUELO.</t>
  </si>
  <si>
    <t>TEMASCALAPA</t>
  </si>
  <si>
    <t>PROYECTO EJECUTIVO, ESTUDIO DE FACTIBILIDAD, CLAUSURA  Y CONSTRUCCIÓN DE UN CENTRO INTEGRAL DE RESIDUOS EN EL MUNICIPIO DE TEMASCALAPA, QUE CONSISTE EN LA CONSTRUCCIÓN DE UN RELLENO SANITARIO TIPO "C", CON PLANTA DE SEPARACIÓN  Y PLANTA DE PRODUCCIÓN DE MEJORADORES DE SUELO.</t>
  </si>
  <si>
    <t>SULTEPEC</t>
  </si>
  <si>
    <t>PROYECTO EJECUTIVO, ESTUDIO DE FACTIBILIDAD, Y CONSTRUCCIÓN DE UN CENTRO INTEGRAL DE RESIDUOS EN EL MUNICIPIO DE SULTEPEC, QUE CONSISTE EN LA CONSTRUCCIÓN DE UN RELLENO SANITARIO TIPO "D", CON PLANTA DE SEPARACIÓN  Y PLANTA DE PRODUCCIÓN DE MEJORADORES DE SUELO.</t>
  </si>
  <si>
    <t>JIQUIPILCO</t>
  </si>
  <si>
    <t>PROYECTO EJECUTIVO, ESTUDIO DE FACTIBILIDAD, CLAUSURA Y CONSTRUCCIÓN DE UN CENTRO INTEGRAL DE RESIDUOS EN EL MUNICIPIO DE JIQUIPILCO, QUE CONSISTE EN LA CONSTRUCCIÓN DE UN RELLENO SANITARIO TIPO "B", CON PLANTA DE SEPARACIÓN  Y PLANTA DE PRODUCCIÓN DE MEJORADORES DE SUELO.</t>
  </si>
  <si>
    <t>CHAPA DE MOTA</t>
  </si>
  <si>
    <t>PROYECTO EJECUTIVO, ESTUDIO DE FACTIBILIDAD, CLAUSURA Y CONSTRUCCIÓN DE UN CENTRO INTEGRAL DE RESIDUOS EN EL MUNICIPIO DE CHAPA DE MOTA, QUE CONSISTE EN LA CONSTRUCCIÓN DE UN RELLENO SANITARIO TIPO "C", CON PLANTA DE SEPARACIÓN  Y PLANTA DE PRODUCCIÓN DE MEJORADORES DE SUELO.</t>
  </si>
  <si>
    <t>PROYECTO EJECUTIVO, ESTUDIO DE FACTIBILIDAD, CLAUSURA Y CONSTRUCCIÓN DE UN CENTRO INTEGRAL DE RESIDUOS EN EL MUNICIPIO DE TEMASCALTEPEC, QUE CONSISTE EN LA CONSTRUCCIÓN DE UN RELLENO SANITARIO TIPO "C", CON PLANTA DE SEPARACIÓN  Y PLANTA DE PRODUCCIÓN DE MEJORADORES DE SUELO.</t>
  </si>
  <si>
    <t>ZACUALPAN</t>
  </si>
  <si>
    <t>PROYECTO EJECUTIVO, ESTUDIO DE FACTIBILIDAD, CLAUSURA Y CONSTRUCCIÓN DE UN CENTRO INTEGRAL DE RESIDUOS EN EL MUNICIPIO DE ZACUALPAN, QUE CONSISTE EN LA CONSTRUCCIÓN DE UN RELLENO SANITARIO TIPO "C", CON PLANTA DE SEPARACIÓN  Y PLANTA DE PRODUCCIÓN DE MEJORADORES DE SUELO.</t>
  </si>
  <si>
    <t>REHABILITACIÓN, MANTENIMIENTO, REMODELACIÓN Y REPARACIÓN INTEGRAL DEL LABORATORIO DE RECICLAGUA AMBIENTAL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</si>
</sst>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??_-;_-@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1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2" xfId="1" applyFont="1" applyBorder="1"/>
    <xf numFmtId="0" fontId="10" fillId="0" borderId="3" xfId="1" applyFont="1" applyBorder="1"/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43" fontId="4" fillId="2" borderId="4" xfId="2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43" fontId="9" fillId="3" borderId="2" xfId="2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vertical="center" wrapText="1"/>
    </xf>
    <xf numFmtId="43" fontId="12" fillId="0" borderId="4" xfId="2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4" fillId="2" borderId="4" xfId="1" quotePrefix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quotePrefix="1" applyFont="1" applyBorder="1" applyAlignment="1">
      <alignment horizontal="center" vertical="center" wrapText="1"/>
    </xf>
    <xf numFmtId="0" fontId="3" fillId="2" borderId="4" xfId="1" quotePrefix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/>
    </xf>
  </cellXfs>
  <cellStyles count="3">
    <cellStyle name="Millares 3" xfId="2" xr:uid="{19227DE2-8BF6-4B7C-817B-584FE6423D37}"/>
    <cellStyle name="Normal" xfId="0" builtinId="0"/>
    <cellStyle name="Normal 2" xfId="1" xr:uid="{050A4935-F6B1-4C2F-AC28-794C0F5D4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DD73-1687-4555-B222-4D725E1318A0}">
  <sheetPr>
    <pageSetUpPr fitToPage="1"/>
  </sheetPr>
  <dimension ref="A1:R100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ColWidth="14.42578125" defaultRowHeight="15" customHeight="1" x14ac:dyDescent="0.25"/>
  <cols>
    <col min="1" max="1" width="14.42578125" style="5" customWidth="1"/>
    <col min="2" max="2" width="10.28515625" style="5" customWidth="1"/>
    <col min="3" max="3" width="19.7109375" style="5" customWidth="1"/>
    <col min="4" max="5" width="11.28515625" style="5" customWidth="1"/>
    <col min="6" max="6" width="18.42578125" style="5" customWidth="1"/>
    <col min="7" max="7" width="9.7109375" style="5" customWidth="1"/>
    <col min="8" max="8" width="39.7109375" style="5" customWidth="1"/>
    <col min="9" max="9" width="11.140625" style="5" customWidth="1"/>
    <col min="10" max="10" width="12.7109375" style="5" customWidth="1"/>
    <col min="11" max="13" width="10.7109375" style="5" customWidth="1"/>
    <col min="14" max="16" width="17.85546875" style="5" customWidth="1"/>
    <col min="17" max="17" width="11.5703125" style="5" customWidth="1"/>
    <col min="18" max="18" width="14.28515625" style="5" customWidth="1"/>
    <col min="19" max="16384" width="14.42578125" style="5"/>
  </cols>
  <sheetData>
    <row r="1" spans="1:18" ht="11.25" customHeight="1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  <c r="Q1" s="4"/>
      <c r="R1" s="4"/>
    </row>
    <row r="2" spans="1:18" ht="11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</row>
    <row r="3" spans="1:18" ht="14.25" customHeight="1" x14ac:dyDescent="0.25">
      <c r="A3" s="8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  <c r="R3" s="4"/>
    </row>
    <row r="4" spans="1:18" ht="11.25" customHeight="1" x14ac:dyDescent="0.25">
      <c r="A4" s="1"/>
      <c r="B4" s="1"/>
      <c r="C4" s="9"/>
      <c r="D4" s="9"/>
      <c r="E4" s="9"/>
      <c r="F4" s="9"/>
      <c r="G4" s="9"/>
      <c r="H4" s="10"/>
      <c r="I4" s="10"/>
      <c r="J4" s="9"/>
      <c r="K4" s="10"/>
      <c r="L4" s="10"/>
      <c r="M4" s="10"/>
      <c r="N4" s="11"/>
      <c r="O4" s="11"/>
      <c r="P4" s="11"/>
      <c r="Q4" s="4"/>
      <c r="R4" s="4"/>
    </row>
    <row r="5" spans="1:18" ht="11.25" customHeight="1" x14ac:dyDescent="0.25">
      <c r="A5" s="1"/>
      <c r="B5" s="1"/>
      <c r="C5" s="1"/>
      <c r="D5" s="12" t="s">
        <v>1</v>
      </c>
      <c r="E5" s="13"/>
      <c r="F5" s="13"/>
      <c r="G5" s="13"/>
      <c r="H5" s="14"/>
      <c r="I5" s="14"/>
      <c r="J5" s="13"/>
      <c r="K5" s="14"/>
      <c r="L5" s="14"/>
      <c r="M5" s="14"/>
      <c r="N5" s="15"/>
      <c r="O5" s="15"/>
      <c r="P5" s="15"/>
      <c r="Q5" s="4"/>
      <c r="R5" s="4"/>
    </row>
    <row r="6" spans="1:18" ht="11.25" customHeight="1" x14ac:dyDescent="0.25">
      <c r="A6" s="1"/>
      <c r="B6" s="16">
        <v>2</v>
      </c>
      <c r="C6" s="13"/>
      <c r="D6" s="13"/>
      <c r="E6" s="13"/>
      <c r="F6" s="13"/>
      <c r="G6" s="13"/>
      <c r="H6" s="14"/>
      <c r="I6" s="14"/>
      <c r="J6" s="13"/>
      <c r="K6" s="17" t="s">
        <v>2</v>
      </c>
      <c r="L6" s="18"/>
      <c r="M6" s="19"/>
      <c r="N6" s="20" t="s">
        <v>3</v>
      </c>
      <c r="O6" s="18"/>
      <c r="P6" s="19"/>
      <c r="Q6" s="4"/>
      <c r="R6" s="4"/>
    </row>
    <row r="7" spans="1:18" ht="24.6" customHeight="1" x14ac:dyDescent="0.25">
      <c r="A7" s="21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2" t="s">
        <v>14</v>
      </c>
      <c r="L7" s="22" t="s">
        <v>15</v>
      </c>
      <c r="M7" s="22" t="s">
        <v>16</v>
      </c>
      <c r="N7" s="23" t="s">
        <v>17</v>
      </c>
      <c r="O7" s="23" t="s">
        <v>18</v>
      </c>
      <c r="P7" s="23" t="s">
        <v>19</v>
      </c>
      <c r="Q7" s="2"/>
      <c r="R7" s="2"/>
    </row>
    <row r="8" spans="1:18" ht="11.25" customHeight="1" x14ac:dyDescent="0.25">
      <c r="A8" s="2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"/>
      <c r="R8" s="2"/>
    </row>
    <row r="9" spans="1:18" ht="11.25" customHeight="1" x14ac:dyDescent="0.25">
      <c r="A9" s="27"/>
      <c r="B9" s="28"/>
      <c r="C9" s="29" t="s">
        <v>20</v>
      </c>
      <c r="D9" s="18"/>
      <c r="E9" s="18"/>
      <c r="F9" s="18"/>
      <c r="G9" s="28"/>
      <c r="H9" s="30">
        <f>+SUBTOTAL(3,H11:H121)</f>
        <v>86</v>
      </c>
      <c r="I9" s="31"/>
      <c r="J9" s="32"/>
      <c r="K9" s="32"/>
      <c r="L9" s="32"/>
      <c r="M9" s="32"/>
      <c r="N9" s="33">
        <f t="shared" ref="N9:P9" si="0">+SUBTOTAL(9,N11:N99)</f>
        <v>1405842894.5954998</v>
      </c>
      <c r="O9" s="33">
        <f t="shared" si="0"/>
        <v>620300000</v>
      </c>
      <c r="P9" s="33">
        <f t="shared" si="0"/>
        <v>785542894.59549987</v>
      </c>
      <c r="Q9" s="34"/>
      <c r="R9" s="35"/>
    </row>
    <row r="10" spans="1:18" ht="11.25" customHeight="1" x14ac:dyDescent="0.25">
      <c r="A10" s="2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6"/>
      <c r="O10" s="36"/>
      <c r="P10" s="36"/>
      <c r="Q10" s="2"/>
      <c r="R10" s="2"/>
    </row>
    <row r="11" spans="1:18" ht="11.25" customHeight="1" x14ac:dyDescent="0.25">
      <c r="A11" s="37" t="s">
        <v>21</v>
      </c>
      <c r="B11" s="37">
        <v>1</v>
      </c>
      <c r="C11" s="38" t="s">
        <v>22</v>
      </c>
      <c r="D11" s="38" t="s">
        <v>23</v>
      </c>
      <c r="E11" s="39">
        <v>15</v>
      </c>
      <c r="F11" s="38" t="s">
        <v>24</v>
      </c>
      <c r="G11" s="39"/>
      <c r="H11" s="40" t="s">
        <v>25</v>
      </c>
      <c r="I11" s="41"/>
      <c r="J11" s="38" t="s">
        <v>26</v>
      </c>
      <c r="K11" s="38" t="s">
        <v>27</v>
      </c>
      <c r="L11" s="38" t="s">
        <v>27</v>
      </c>
      <c r="M11" s="38" t="s">
        <v>27</v>
      </c>
      <c r="N11" s="42">
        <f t="shared" ref="N11:N96" si="1">O11+P11</f>
        <v>60000000</v>
      </c>
      <c r="O11" s="42">
        <v>30000000</v>
      </c>
      <c r="P11" s="42">
        <v>30000000</v>
      </c>
      <c r="Q11" s="43"/>
      <c r="R11" s="43"/>
    </row>
    <row r="12" spans="1:18" ht="11.25" customHeight="1" x14ac:dyDescent="0.25">
      <c r="A12" s="37" t="s">
        <v>21</v>
      </c>
      <c r="B12" s="37">
        <v>2</v>
      </c>
      <c r="C12" s="38" t="s">
        <v>22</v>
      </c>
      <c r="D12" s="38" t="s">
        <v>23</v>
      </c>
      <c r="E12" s="39">
        <v>15</v>
      </c>
      <c r="F12" s="38" t="s">
        <v>24</v>
      </c>
      <c r="G12" s="39"/>
      <c r="H12" s="40" t="s">
        <v>28</v>
      </c>
      <c r="I12" s="41"/>
      <c r="J12" s="38" t="s">
        <v>26</v>
      </c>
      <c r="K12" s="38" t="s">
        <v>27</v>
      </c>
      <c r="L12" s="38" t="s">
        <v>27</v>
      </c>
      <c r="M12" s="38" t="s">
        <v>27</v>
      </c>
      <c r="N12" s="42">
        <f t="shared" si="1"/>
        <v>60000000</v>
      </c>
      <c r="O12" s="42">
        <v>30000000</v>
      </c>
      <c r="P12" s="42">
        <v>30000000</v>
      </c>
      <c r="Q12" s="43"/>
      <c r="R12" s="43"/>
    </row>
    <row r="13" spans="1:18" ht="11.25" customHeight="1" x14ac:dyDescent="0.25">
      <c r="A13" s="37" t="s">
        <v>21</v>
      </c>
      <c r="B13" s="37">
        <v>3</v>
      </c>
      <c r="C13" s="38" t="s">
        <v>22</v>
      </c>
      <c r="D13" s="38" t="s">
        <v>23</v>
      </c>
      <c r="E13" s="39">
        <v>15</v>
      </c>
      <c r="F13" s="38" t="s">
        <v>24</v>
      </c>
      <c r="G13" s="39"/>
      <c r="H13" s="40" t="s">
        <v>29</v>
      </c>
      <c r="I13" s="41"/>
      <c r="J13" s="38" t="s">
        <v>26</v>
      </c>
      <c r="K13" s="38" t="s">
        <v>27</v>
      </c>
      <c r="L13" s="38" t="s">
        <v>27</v>
      </c>
      <c r="M13" s="38" t="s">
        <v>27</v>
      </c>
      <c r="N13" s="42">
        <f t="shared" si="1"/>
        <v>60000000</v>
      </c>
      <c r="O13" s="42">
        <v>30000000</v>
      </c>
      <c r="P13" s="42">
        <v>30000000</v>
      </c>
      <c r="Q13" s="2"/>
      <c r="R13" s="2"/>
    </row>
    <row r="14" spans="1:18" ht="45.75" customHeight="1" x14ac:dyDescent="0.25">
      <c r="A14" s="37" t="s">
        <v>21</v>
      </c>
      <c r="B14" s="37">
        <v>4</v>
      </c>
      <c r="C14" s="38" t="s">
        <v>22</v>
      </c>
      <c r="D14" s="38" t="s">
        <v>23</v>
      </c>
      <c r="E14" s="39">
        <v>15</v>
      </c>
      <c r="F14" s="38" t="s">
        <v>30</v>
      </c>
      <c r="G14" s="32">
        <v>106</v>
      </c>
      <c r="H14" s="40" t="s">
        <v>31</v>
      </c>
      <c r="I14" s="41"/>
      <c r="J14" s="38" t="s">
        <v>32</v>
      </c>
      <c r="K14" s="38" t="s">
        <v>27</v>
      </c>
      <c r="L14" s="38" t="s">
        <v>33</v>
      </c>
      <c r="M14" s="38" t="s">
        <v>33</v>
      </c>
      <c r="N14" s="42">
        <f t="shared" si="1"/>
        <v>21000000</v>
      </c>
      <c r="O14" s="42"/>
      <c r="P14" s="42">
        <f>20000000*1.05</f>
        <v>21000000</v>
      </c>
      <c r="Q14" s="2"/>
      <c r="R14" s="2"/>
    </row>
    <row r="15" spans="1:18" ht="46.5" customHeight="1" x14ac:dyDescent="0.25">
      <c r="A15" s="37" t="s">
        <v>21</v>
      </c>
      <c r="B15" s="37">
        <v>5</v>
      </c>
      <c r="C15" s="38" t="s">
        <v>22</v>
      </c>
      <c r="D15" s="38" t="s">
        <v>23</v>
      </c>
      <c r="E15" s="39">
        <v>15</v>
      </c>
      <c r="F15" s="38" t="s">
        <v>34</v>
      </c>
      <c r="G15" s="44" t="s">
        <v>35</v>
      </c>
      <c r="H15" s="40" t="s">
        <v>36</v>
      </c>
      <c r="I15" s="41"/>
      <c r="J15" s="38" t="s">
        <v>32</v>
      </c>
      <c r="K15" s="38" t="s">
        <v>27</v>
      </c>
      <c r="L15" s="38" t="s">
        <v>33</v>
      </c>
      <c r="M15" s="38" t="s">
        <v>33</v>
      </c>
      <c r="N15" s="42">
        <f t="shared" si="1"/>
        <v>15750000</v>
      </c>
      <c r="O15" s="42"/>
      <c r="P15" s="42">
        <f>15000000*1.05</f>
        <v>15750000</v>
      </c>
      <c r="Q15" s="2"/>
      <c r="R15" s="2"/>
    </row>
    <row r="16" spans="1:18" ht="92.25" customHeight="1" x14ac:dyDescent="0.25">
      <c r="A16" s="37" t="s">
        <v>21</v>
      </c>
      <c r="B16" s="37">
        <v>6</v>
      </c>
      <c r="C16" s="38" t="s">
        <v>22</v>
      </c>
      <c r="D16" s="38" t="s">
        <v>23</v>
      </c>
      <c r="E16" s="39">
        <v>15</v>
      </c>
      <c r="F16" s="38" t="s">
        <v>37</v>
      </c>
      <c r="G16" s="32"/>
      <c r="H16" s="45" t="s">
        <v>38</v>
      </c>
      <c r="I16" s="41"/>
      <c r="J16" s="38" t="s">
        <v>32</v>
      </c>
      <c r="K16" s="38" t="s">
        <v>27</v>
      </c>
      <c r="L16" s="38" t="s">
        <v>33</v>
      </c>
      <c r="M16" s="38" t="s">
        <v>33</v>
      </c>
      <c r="N16" s="42">
        <f t="shared" si="1"/>
        <v>5168283.28</v>
      </c>
      <c r="O16" s="42"/>
      <c r="P16" s="42">
        <v>5168283.28</v>
      </c>
      <c r="Q16" s="2"/>
      <c r="R16" s="2"/>
    </row>
    <row r="17" spans="1:18" ht="11.25" customHeight="1" x14ac:dyDescent="0.25">
      <c r="A17" s="37" t="s">
        <v>21</v>
      </c>
      <c r="B17" s="37">
        <v>7</v>
      </c>
      <c r="C17" s="38" t="s">
        <v>22</v>
      </c>
      <c r="D17" s="38" t="s">
        <v>23</v>
      </c>
      <c r="E17" s="39">
        <v>15</v>
      </c>
      <c r="F17" s="38" t="s">
        <v>37</v>
      </c>
      <c r="G17" s="46"/>
      <c r="H17" s="40" t="s">
        <v>39</v>
      </c>
      <c r="I17" s="41"/>
      <c r="J17" s="38" t="s">
        <v>32</v>
      </c>
      <c r="K17" s="38" t="s">
        <v>27</v>
      </c>
      <c r="L17" s="38" t="s">
        <v>33</v>
      </c>
      <c r="M17" s="38" t="s">
        <v>33</v>
      </c>
      <c r="N17" s="42">
        <f t="shared" si="1"/>
        <v>22650000</v>
      </c>
      <c r="O17" s="42"/>
      <c r="P17" s="42">
        <v>22650000</v>
      </c>
      <c r="Q17" s="2"/>
      <c r="R17" s="2"/>
    </row>
    <row r="18" spans="1:18" ht="11.25" customHeight="1" x14ac:dyDescent="0.25">
      <c r="A18" s="37" t="s">
        <v>21</v>
      </c>
      <c r="B18" s="37">
        <v>8</v>
      </c>
      <c r="C18" s="38" t="s">
        <v>22</v>
      </c>
      <c r="D18" s="38" t="s">
        <v>23</v>
      </c>
      <c r="E18" s="39">
        <v>15</v>
      </c>
      <c r="F18" s="38" t="s">
        <v>37</v>
      </c>
      <c r="G18" s="46"/>
      <c r="H18" s="40" t="s">
        <v>40</v>
      </c>
      <c r="I18" s="41"/>
      <c r="J18" s="38" t="s">
        <v>32</v>
      </c>
      <c r="K18" s="38" t="s">
        <v>27</v>
      </c>
      <c r="L18" s="38" t="s">
        <v>33</v>
      </c>
      <c r="M18" s="38" t="s">
        <v>33</v>
      </c>
      <c r="N18" s="42">
        <f t="shared" si="1"/>
        <v>11025000</v>
      </c>
      <c r="O18" s="42"/>
      <c r="P18" s="42">
        <f>10500000*1.05</f>
        <v>11025000</v>
      </c>
      <c r="Q18" s="2"/>
      <c r="R18" s="2"/>
    </row>
    <row r="19" spans="1:18" ht="11.25" customHeight="1" x14ac:dyDescent="0.25">
      <c r="A19" s="37" t="s">
        <v>21</v>
      </c>
      <c r="B19" s="37">
        <v>9</v>
      </c>
      <c r="C19" s="38" t="s">
        <v>22</v>
      </c>
      <c r="D19" s="38" t="s">
        <v>23</v>
      </c>
      <c r="E19" s="39">
        <v>15</v>
      </c>
      <c r="F19" s="38" t="s">
        <v>37</v>
      </c>
      <c r="G19" s="46"/>
      <c r="H19" s="40" t="s">
        <v>41</v>
      </c>
      <c r="I19" s="41"/>
      <c r="J19" s="38" t="s">
        <v>32</v>
      </c>
      <c r="K19" s="38" t="s">
        <v>27</v>
      </c>
      <c r="L19" s="38" t="s">
        <v>33</v>
      </c>
      <c r="M19" s="38" t="s">
        <v>33</v>
      </c>
      <c r="N19" s="42">
        <f t="shared" si="1"/>
        <v>14175000</v>
      </c>
      <c r="O19" s="42"/>
      <c r="P19" s="42">
        <f>13500000*1.05</f>
        <v>14175000</v>
      </c>
      <c r="Q19" s="2"/>
      <c r="R19" s="2"/>
    </row>
    <row r="20" spans="1:18" ht="11.25" customHeight="1" x14ac:dyDescent="0.25">
      <c r="A20" s="37" t="s">
        <v>21</v>
      </c>
      <c r="B20" s="37">
        <v>10</v>
      </c>
      <c r="C20" s="38" t="s">
        <v>22</v>
      </c>
      <c r="D20" s="38" t="s">
        <v>23</v>
      </c>
      <c r="E20" s="39">
        <v>15</v>
      </c>
      <c r="F20" s="38" t="s">
        <v>37</v>
      </c>
      <c r="G20" s="46"/>
      <c r="H20" s="45" t="s">
        <v>42</v>
      </c>
      <c r="I20" s="41"/>
      <c r="J20" s="38" t="s">
        <v>26</v>
      </c>
      <c r="K20" s="38" t="s">
        <v>27</v>
      </c>
      <c r="L20" s="38" t="s">
        <v>33</v>
      </c>
      <c r="M20" s="38" t="s">
        <v>33</v>
      </c>
      <c r="N20" s="42">
        <f t="shared" si="1"/>
        <v>700000</v>
      </c>
      <c r="O20" s="42"/>
      <c r="P20" s="42">
        <v>700000</v>
      </c>
      <c r="Q20" s="2"/>
      <c r="R20" s="2"/>
    </row>
    <row r="21" spans="1:18" ht="45.75" customHeight="1" x14ac:dyDescent="0.25">
      <c r="A21" s="37" t="s">
        <v>21</v>
      </c>
      <c r="B21" s="37">
        <v>11</v>
      </c>
      <c r="C21" s="38" t="s">
        <v>22</v>
      </c>
      <c r="D21" s="38" t="s">
        <v>23</v>
      </c>
      <c r="E21" s="39">
        <v>15</v>
      </c>
      <c r="F21" s="38" t="s">
        <v>37</v>
      </c>
      <c r="G21" s="46"/>
      <c r="H21" s="45" t="s">
        <v>43</v>
      </c>
      <c r="I21" s="41"/>
      <c r="J21" s="38" t="s">
        <v>26</v>
      </c>
      <c r="K21" s="38" t="s">
        <v>27</v>
      </c>
      <c r="L21" s="38" t="s">
        <v>33</v>
      </c>
      <c r="M21" s="38" t="s">
        <v>33</v>
      </c>
      <c r="N21" s="42">
        <f t="shared" si="1"/>
        <v>2500000</v>
      </c>
      <c r="O21" s="42"/>
      <c r="P21" s="42">
        <v>2500000</v>
      </c>
      <c r="Q21" s="2"/>
      <c r="R21" s="2"/>
    </row>
    <row r="22" spans="1:18" ht="43.5" customHeight="1" x14ac:dyDescent="0.25">
      <c r="A22" s="37" t="s">
        <v>21</v>
      </c>
      <c r="B22" s="37">
        <v>12</v>
      </c>
      <c r="C22" s="38" t="s">
        <v>22</v>
      </c>
      <c r="D22" s="38" t="s">
        <v>23</v>
      </c>
      <c r="E22" s="39">
        <v>15</v>
      </c>
      <c r="F22" s="38" t="s">
        <v>44</v>
      </c>
      <c r="G22" s="47">
        <v>81</v>
      </c>
      <c r="H22" s="40" t="s">
        <v>45</v>
      </c>
      <c r="I22" s="41"/>
      <c r="J22" s="38" t="s">
        <v>26</v>
      </c>
      <c r="K22" s="38" t="s">
        <v>27</v>
      </c>
      <c r="L22" s="38" t="s">
        <v>33</v>
      </c>
      <c r="M22" s="38" t="s">
        <v>33</v>
      </c>
      <c r="N22" s="42">
        <f t="shared" si="1"/>
        <v>28797342.031500004</v>
      </c>
      <c r="O22" s="42"/>
      <c r="P22" s="42">
        <f>27426040.03*1.05</f>
        <v>28797342.031500004</v>
      </c>
      <c r="Q22" s="2"/>
      <c r="R22" s="2"/>
    </row>
    <row r="23" spans="1:18" ht="11.25" customHeight="1" x14ac:dyDescent="0.25">
      <c r="A23" s="37" t="s">
        <v>21</v>
      </c>
      <c r="B23" s="37">
        <v>13</v>
      </c>
      <c r="C23" s="38" t="s">
        <v>22</v>
      </c>
      <c r="D23" s="38" t="s">
        <v>23</v>
      </c>
      <c r="E23" s="39">
        <v>15</v>
      </c>
      <c r="F23" s="38" t="s">
        <v>37</v>
      </c>
      <c r="G23" s="46"/>
      <c r="H23" s="40" t="s">
        <v>46</v>
      </c>
      <c r="I23" s="41"/>
      <c r="J23" s="38" t="s">
        <v>26</v>
      </c>
      <c r="K23" s="38" t="s">
        <v>27</v>
      </c>
      <c r="L23" s="38" t="s">
        <v>33</v>
      </c>
      <c r="M23" s="38" t="s">
        <v>33</v>
      </c>
      <c r="N23" s="42">
        <f t="shared" si="1"/>
        <v>511465.17450000002</v>
      </c>
      <c r="O23" s="42"/>
      <c r="P23" s="42">
        <f>487109.69*1.05</f>
        <v>511465.17450000002</v>
      </c>
      <c r="Q23" s="2"/>
      <c r="R23" s="2"/>
    </row>
    <row r="24" spans="1:18" ht="11.25" customHeight="1" x14ac:dyDescent="0.25">
      <c r="A24" s="37" t="s">
        <v>21</v>
      </c>
      <c r="B24" s="37">
        <v>14</v>
      </c>
      <c r="C24" s="38" t="s">
        <v>22</v>
      </c>
      <c r="D24" s="38" t="s">
        <v>23</v>
      </c>
      <c r="E24" s="39">
        <v>15</v>
      </c>
      <c r="F24" s="38" t="s">
        <v>37</v>
      </c>
      <c r="G24" s="46"/>
      <c r="H24" s="40" t="s">
        <v>47</v>
      </c>
      <c r="I24" s="41"/>
      <c r="J24" s="38" t="s">
        <v>26</v>
      </c>
      <c r="K24" s="38" t="s">
        <v>27</v>
      </c>
      <c r="L24" s="38" t="s">
        <v>33</v>
      </c>
      <c r="M24" s="38" t="s">
        <v>33</v>
      </c>
      <c r="N24" s="42">
        <f t="shared" si="1"/>
        <v>6821062.7520000003</v>
      </c>
      <c r="O24" s="42"/>
      <c r="P24" s="42">
        <f>6496250.24*1.05</f>
        <v>6821062.7520000003</v>
      </c>
      <c r="Q24" s="2"/>
      <c r="R24" s="2"/>
    </row>
    <row r="25" spans="1:18" ht="11.25" customHeight="1" x14ac:dyDescent="0.25">
      <c r="A25" s="37" t="s">
        <v>21</v>
      </c>
      <c r="B25" s="37">
        <v>15</v>
      </c>
      <c r="C25" s="38" t="s">
        <v>22</v>
      </c>
      <c r="D25" s="38" t="s">
        <v>23</v>
      </c>
      <c r="E25" s="39">
        <v>15</v>
      </c>
      <c r="F25" s="38" t="s">
        <v>37</v>
      </c>
      <c r="G25" s="46"/>
      <c r="H25" s="40" t="s">
        <v>48</v>
      </c>
      <c r="I25" s="41"/>
      <c r="J25" s="38" t="s">
        <v>26</v>
      </c>
      <c r="K25" s="38" t="s">
        <v>27</v>
      </c>
      <c r="L25" s="38" t="s">
        <v>33</v>
      </c>
      <c r="M25" s="38" t="s">
        <v>33</v>
      </c>
      <c r="N25" s="42">
        <f t="shared" si="1"/>
        <v>108043412.715</v>
      </c>
      <c r="O25" s="42"/>
      <c r="P25" s="42">
        <f>102898488.3*1.05</f>
        <v>108043412.715</v>
      </c>
      <c r="Q25" s="2"/>
      <c r="R25" s="2"/>
    </row>
    <row r="26" spans="1:18" ht="11.25" customHeight="1" x14ac:dyDescent="0.25">
      <c r="A26" s="37" t="s">
        <v>21</v>
      </c>
      <c r="B26" s="37">
        <v>16</v>
      </c>
      <c r="C26" s="38" t="s">
        <v>22</v>
      </c>
      <c r="D26" s="38" t="s">
        <v>23</v>
      </c>
      <c r="E26" s="39">
        <v>15</v>
      </c>
      <c r="F26" s="38" t="s">
        <v>44</v>
      </c>
      <c r="G26" s="47">
        <v>81</v>
      </c>
      <c r="H26" s="40" t="s">
        <v>49</v>
      </c>
      <c r="I26" s="41"/>
      <c r="J26" s="38" t="s">
        <v>26</v>
      </c>
      <c r="K26" s="38" t="s">
        <v>27</v>
      </c>
      <c r="L26" s="38" t="s">
        <v>33</v>
      </c>
      <c r="M26" s="38" t="s">
        <v>33</v>
      </c>
      <c r="N26" s="42">
        <f t="shared" si="1"/>
        <v>30365665.407000002</v>
      </c>
      <c r="O26" s="42"/>
      <c r="P26" s="42">
        <f>28919681.34*1.05</f>
        <v>30365665.407000002</v>
      </c>
      <c r="Q26" s="2"/>
      <c r="R26" s="2"/>
    </row>
    <row r="27" spans="1:18" ht="11.25" customHeight="1" x14ac:dyDescent="0.25">
      <c r="A27" s="37" t="s">
        <v>21</v>
      </c>
      <c r="B27" s="37">
        <v>17</v>
      </c>
      <c r="C27" s="38" t="s">
        <v>22</v>
      </c>
      <c r="D27" s="38" t="s">
        <v>23</v>
      </c>
      <c r="E27" s="39">
        <v>15</v>
      </c>
      <c r="F27" s="38" t="s">
        <v>37</v>
      </c>
      <c r="G27" s="46"/>
      <c r="H27" s="40" t="s">
        <v>50</v>
      </c>
      <c r="I27" s="41"/>
      <c r="J27" s="38" t="s">
        <v>26</v>
      </c>
      <c r="K27" s="38" t="s">
        <v>27</v>
      </c>
      <c r="L27" s="38" t="s">
        <v>33</v>
      </c>
      <c r="M27" s="38" t="s">
        <v>33</v>
      </c>
      <c r="N27" s="42">
        <f t="shared" si="1"/>
        <v>30535178.320500001</v>
      </c>
      <c r="O27" s="42"/>
      <c r="P27" s="42">
        <f>29081122.21*1.05</f>
        <v>30535178.320500001</v>
      </c>
      <c r="Q27" s="2"/>
      <c r="R27" s="2"/>
    </row>
    <row r="28" spans="1:18" ht="11.25" customHeight="1" x14ac:dyDescent="0.25">
      <c r="A28" s="37" t="s">
        <v>21</v>
      </c>
      <c r="B28" s="37">
        <v>18</v>
      </c>
      <c r="C28" s="38" t="s">
        <v>22</v>
      </c>
      <c r="D28" s="38" t="s">
        <v>23</v>
      </c>
      <c r="E28" s="39">
        <v>15</v>
      </c>
      <c r="F28" s="38" t="s">
        <v>37</v>
      </c>
      <c r="G28" s="46"/>
      <c r="H28" s="40" t="s">
        <v>51</v>
      </c>
      <c r="I28" s="41"/>
      <c r="J28" s="38" t="s">
        <v>26</v>
      </c>
      <c r="K28" s="38" t="s">
        <v>27</v>
      </c>
      <c r="L28" s="38" t="s">
        <v>33</v>
      </c>
      <c r="M28" s="38" t="s">
        <v>33</v>
      </c>
      <c r="N28" s="42">
        <f t="shared" si="1"/>
        <v>15923167.554000001</v>
      </c>
      <c r="O28" s="42"/>
      <c r="P28" s="42">
        <f>15164921.48*1.05</f>
        <v>15923167.554000001</v>
      </c>
      <c r="Q28" s="2"/>
      <c r="R28" s="2"/>
    </row>
    <row r="29" spans="1:18" ht="11.25" customHeight="1" x14ac:dyDescent="0.25">
      <c r="A29" s="37" t="s">
        <v>21</v>
      </c>
      <c r="B29" s="37">
        <v>19</v>
      </c>
      <c r="C29" s="38" t="s">
        <v>22</v>
      </c>
      <c r="D29" s="38" t="s">
        <v>23</v>
      </c>
      <c r="E29" s="39">
        <v>15</v>
      </c>
      <c r="F29" s="38" t="s">
        <v>37</v>
      </c>
      <c r="G29" s="46"/>
      <c r="H29" s="40" t="s">
        <v>52</v>
      </c>
      <c r="I29" s="41"/>
      <c r="J29" s="38" t="s">
        <v>26</v>
      </c>
      <c r="K29" s="38" t="s">
        <v>27</v>
      </c>
      <c r="L29" s="38" t="s">
        <v>33</v>
      </c>
      <c r="M29" s="38" t="s">
        <v>33</v>
      </c>
      <c r="N29" s="42">
        <f t="shared" si="1"/>
        <v>6470445.8174999999</v>
      </c>
      <c r="O29" s="42"/>
      <c r="P29" s="42">
        <f>6162329.35*1.05</f>
        <v>6470445.8174999999</v>
      </c>
      <c r="Q29" s="2"/>
      <c r="R29" s="2"/>
    </row>
    <row r="30" spans="1:18" ht="11.25" customHeight="1" x14ac:dyDescent="0.25">
      <c r="A30" s="37" t="s">
        <v>21</v>
      </c>
      <c r="B30" s="37">
        <v>20</v>
      </c>
      <c r="C30" s="38" t="s">
        <v>22</v>
      </c>
      <c r="D30" s="38" t="s">
        <v>23</v>
      </c>
      <c r="E30" s="39">
        <v>15</v>
      </c>
      <c r="F30" s="38" t="s">
        <v>37</v>
      </c>
      <c r="G30" s="46"/>
      <c r="H30" s="40" t="s">
        <v>53</v>
      </c>
      <c r="I30" s="41"/>
      <c r="J30" s="38" t="s">
        <v>26</v>
      </c>
      <c r="K30" s="38" t="s">
        <v>27</v>
      </c>
      <c r="L30" s="38" t="s">
        <v>33</v>
      </c>
      <c r="M30" s="38" t="s">
        <v>33</v>
      </c>
      <c r="N30" s="42">
        <f t="shared" si="1"/>
        <v>10317167.0175</v>
      </c>
      <c r="O30" s="42"/>
      <c r="P30" s="42">
        <f>9825873.35*1.05</f>
        <v>10317167.0175</v>
      </c>
      <c r="Q30" s="2"/>
      <c r="R30" s="2"/>
    </row>
    <row r="31" spans="1:18" ht="11.25" customHeight="1" x14ac:dyDescent="0.25">
      <c r="A31" s="37" t="s">
        <v>21</v>
      </c>
      <c r="B31" s="37">
        <v>21</v>
      </c>
      <c r="C31" s="38" t="s">
        <v>22</v>
      </c>
      <c r="D31" s="38" t="s">
        <v>23</v>
      </c>
      <c r="E31" s="39">
        <v>15</v>
      </c>
      <c r="F31" s="38" t="s">
        <v>54</v>
      </c>
      <c r="G31" s="32">
        <v>53</v>
      </c>
      <c r="H31" s="45" t="s">
        <v>55</v>
      </c>
      <c r="I31" s="41"/>
      <c r="J31" s="38" t="s">
        <v>26</v>
      </c>
      <c r="K31" s="38" t="s">
        <v>27</v>
      </c>
      <c r="L31" s="38" t="s">
        <v>33</v>
      </c>
      <c r="M31" s="38" t="s">
        <v>33</v>
      </c>
      <c r="N31" s="42">
        <f t="shared" si="1"/>
        <v>10689000</v>
      </c>
      <c r="O31" s="42"/>
      <c r="P31" s="42">
        <f>10180000*1.05</f>
        <v>10689000</v>
      </c>
      <c r="Q31" s="2"/>
      <c r="R31" s="2"/>
    </row>
    <row r="32" spans="1:18" ht="11.25" customHeight="1" x14ac:dyDescent="0.25">
      <c r="A32" s="37" t="s">
        <v>21</v>
      </c>
      <c r="B32" s="37">
        <v>22</v>
      </c>
      <c r="C32" s="38" t="s">
        <v>22</v>
      </c>
      <c r="D32" s="38" t="s">
        <v>23</v>
      </c>
      <c r="E32" s="39">
        <v>15</v>
      </c>
      <c r="F32" s="38" t="s">
        <v>44</v>
      </c>
      <c r="G32" s="32">
        <v>81</v>
      </c>
      <c r="H32" s="45" t="s">
        <v>56</v>
      </c>
      <c r="I32" s="41"/>
      <c r="J32" s="38" t="s">
        <v>26</v>
      </c>
      <c r="K32" s="38" t="s">
        <v>27</v>
      </c>
      <c r="L32" s="38" t="s">
        <v>33</v>
      </c>
      <c r="M32" s="38" t="s">
        <v>33</v>
      </c>
      <c r="N32" s="42">
        <f t="shared" si="1"/>
        <v>73702980.569999993</v>
      </c>
      <c r="O32" s="42"/>
      <c r="P32" s="42">
        <v>73702980.569999993</v>
      </c>
      <c r="Q32" s="2"/>
      <c r="R32" s="2"/>
    </row>
    <row r="33" spans="1:18" ht="11.25" customHeight="1" x14ac:dyDescent="0.25">
      <c r="A33" s="37" t="s">
        <v>21</v>
      </c>
      <c r="B33" s="37">
        <v>23</v>
      </c>
      <c r="C33" s="38" t="s">
        <v>22</v>
      </c>
      <c r="D33" s="38" t="s">
        <v>23</v>
      </c>
      <c r="E33" s="39">
        <v>15</v>
      </c>
      <c r="F33" s="38" t="s">
        <v>37</v>
      </c>
      <c r="G33" s="32"/>
      <c r="H33" s="40" t="s">
        <v>57</v>
      </c>
      <c r="I33" s="41"/>
      <c r="J33" s="38" t="s">
        <v>26</v>
      </c>
      <c r="K33" s="38" t="s">
        <v>27</v>
      </c>
      <c r="L33" s="38" t="s">
        <v>33</v>
      </c>
      <c r="M33" s="38" t="s">
        <v>33</v>
      </c>
      <c r="N33" s="42">
        <f t="shared" si="1"/>
        <v>2134677.906</v>
      </c>
      <c r="O33" s="42"/>
      <c r="P33" s="42">
        <v>2134677.906</v>
      </c>
      <c r="Q33" s="2"/>
      <c r="R33" s="2"/>
    </row>
    <row r="34" spans="1:18" ht="11.25" customHeight="1" x14ac:dyDescent="0.25">
      <c r="A34" s="37" t="s">
        <v>21</v>
      </c>
      <c r="B34" s="37">
        <v>24</v>
      </c>
      <c r="C34" s="38" t="s">
        <v>22</v>
      </c>
      <c r="D34" s="38" t="s">
        <v>23</v>
      </c>
      <c r="E34" s="39">
        <v>15</v>
      </c>
      <c r="F34" s="38" t="s">
        <v>37</v>
      </c>
      <c r="G34" s="46"/>
      <c r="H34" s="45" t="s">
        <v>58</v>
      </c>
      <c r="I34" s="41"/>
      <c r="J34" s="38" t="s">
        <v>26</v>
      </c>
      <c r="K34" s="38" t="s">
        <v>27</v>
      </c>
      <c r="L34" s="38" t="s">
        <v>33</v>
      </c>
      <c r="M34" s="38" t="s">
        <v>33</v>
      </c>
      <c r="N34" s="42">
        <f t="shared" si="1"/>
        <v>31367700</v>
      </c>
      <c r="O34" s="42"/>
      <c r="P34" s="42">
        <f>29874000*1.05</f>
        <v>31367700</v>
      </c>
      <c r="Q34" s="2"/>
      <c r="R34" s="2"/>
    </row>
    <row r="35" spans="1:18" ht="11.25" customHeight="1" x14ac:dyDescent="0.25">
      <c r="A35" s="48" t="s">
        <v>21</v>
      </c>
      <c r="B35" s="37">
        <v>25</v>
      </c>
      <c r="C35" s="38" t="s">
        <v>22</v>
      </c>
      <c r="D35" s="38" t="s">
        <v>23</v>
      </c>
      <c r="E35" s="49">
        <v>15</v>
      </c>
      <c r="F35" s="38" t="s">
        <v>59</v>
      </c>
      <c r="G35" s="50" t="s">
        <v>60</v>
      </c>
      <c r="H35" s="40" t="s">
        <v>61</v>
      </c>
      <c r="I35" s="41"/>
      <c r="J35" s="38" t="s">
        <v>26</v>
      </c>
      <c r="K35" s="38" t="s">
        <v>27</v>
      </c>
      <c r="L35" s="38" t="s">
        <v>27</v>
      </c>
      <c r="M35" s="38" t="s">
        <v>27</v>
      </c>
      <c r="N35" s="42">
        <f t="shared" si="1"/>
        <v>7607816.0199999996</v>
      </c>
      <c r="O35" s="42"/>
      <c r="P35" s="42">
        <v>7607816.0199999996</v>
      </c>
      <c r="Q35" s="2"/>
      <c r="R35" s="2"/>
    </row>
    <row r="36" spans="1:18" ht="11.25" customHeight="1" x14ac:dyDescent="0.25">
      <c r="A36" s="37" t="s">
        <v>21</v>
      </c>
      <c r="B36" s="37">
        <v>26</v>
      </c>
      <c r="C36" s="38" t="s">
        <v>22</v>
      </c>
      <c r="D36" s="38" t="s">
        <v>23</v>
      </c>
      <c r="E36" s="39">
        <v>15</v>
      </c>
      <c r="F36" s="38" t="s">
        <v>59</v>
      </c>
      <c r="G36" s="51" t="s">
        <v>60</v>
      </c>
      <c r="H36" s="40" t="s">
        <v>62</v>
      </c>
      <c r="I36" s="41"/>
      <c r="J36" s="38" t="s">
        <v>26</v>
      </c>
      <c r="K36" s="38" t="s">
        <v>27</v>
      </c>
      <c r="L36" s="38" t="s">
        <v>27</v>
      </c>
      <c r="M36" s="38" t="s">
        <v>27</v>
      </c>
      <c r="N36" s="42">
        <f t="shared" si="1"/>
        <v>10835206.42</v>
      </c>
      <c r="O36" s="42"/>
      <c r="P36" s="42">
        <v>10835206.42</v>
      </c>
      <c r="Q36" s="2"/>
      <c r="R36" s="2"/>
    </row>
    <row r="37" spans="1:18" ht="11.25" customHeight="1" x14ac:dyDescent="0.25">
      <c r="A37" s="37" t="s">
        <v>21</v>
      </c>
      <c r="B37" s="37">
        <v>27</v>
      </c>
      <c r="C37" s="38" t="s">
        <v>22</v>
      </c>
      <c r="D37" s="38" t="s">
        <v>23</v>
      </c>
      <c r="E37" s="39">
        <v>15</v>
      </c>
      <c r="F37" s="38" t="s">
        <v>59</v>
      </c>
      <c r="G37" s="51" t="s">
        <v>60</v>
      </c>
      <c r="H37" s="40" t="s">
        <v>63</v>
      </c>
      <c r="I37" s="41"/>
      <c r="J37" s="38" t="s">
        <v>26</v>
      </c>
      <c r="K37" s="38" t="s">
        <v>27</v>
      </c>
      <c r="L37" s="38" t="s">
        <v>27</v>
      </c>
      <c r="M37" s="38" t="s">
        <v>27</v>
      </c>
      <c r="N37" s="42">
        <f t="shared" si="1"/>
        <v>982807.91</v>
      </c>
      <c r="O37" s="42"/>
      <c r="P37" s="42">
        <v>982807.91</v>
      </c>
      <c r="Q37" s="2"/>
      <c r="R37" s="2"/>
    </row>
    <row r="38" spans="1:18" ht="11.25" customHeight="1" x14ac:dyDescent="0.25">
      <c r="A38" s="37" t="s">
        <v>21</v>
      </c>
      <c r="B38" s="37">
        <v>28</v>
      </c>
      <c r="C38" s="38" t="s">
        <v>22</v>
      </c>
      <c r="D38" s="38" t="s">
        <v>23</v>
      </c>
      <c r="E38" s="39">
        <v>15</v>
      </c>
      <c r="F38" s="38" t="s">
        <v>59</v>
      </c>
      <c r="G38" s="51" t="s">
        <v>60</v>
      </c>
      <c r="H38" s="40" t="s">
        <v>64</v>
      </c>
      <c r="I38" s="41"/>
      <c r="J38" s="38" t="s">
        <v>26</v>
      </c>
      <c r="K38" s="38" t="s">
        <v>27</v>
      </c>
      <c r="L38" s="38" t="s">
        <v>27</v>
      </c>
      <c r="M38" s="38" t="s">
        <v>27</v>
      </c>
      <c r="N38" s="42">
        <f t="shared" si="1"/>
        <v>5903777.4000000004</v>
      </c>
      <c r="O38" s="42"/>
      <c r="P38" s="42">
        <v>5903777.4000000004</v>
      </c>
      <c r="Q38" s="2"/>
      <c r="R38" s="2"/>
    </row>
    <row r="39" spans="1:18" ht="11.25" customHeight="1" x14ac:dyDescent="0.25">
      <c r="A39" s="37" t="s">
        <v>21</v>
      </c>
      <c r="B39" s="37">
        <v>29</v>
      </c>
      <c r="C39" s="38" t="s">
        <v>22</v>
      </c>
      <c r="D39" s="38" t="s">
        <v>23</v>
      </c>
      <c r="E39" s="39">
        <v>15</v>
      </c>
      <c r="F39" s="38" t="s">
        <v>59</v>
      </c>
      <c r="G39" s="51" t="s">
        <v>60</v>
      </c>
      <c r="H39" s="40" t="s">
        <v>65</v>
      </c>
      <c r="I39" s="41"/>
      <c r="J39" s="38" t="s">
        <v>26</v>
      </c>
      <c r="K39" s="38" t="s">
        <v>27</v>
      </c>
      <c r="L39" s="38" t="s">
        <v>27</v>
      </c>
      <c r="M39" s="38" t="s">
        <v>27</v>
      </c>
      <c r="N39" s="42">
        <f t="shared" si="1"/>
        <v>6638837.7699999996</v>
      </c>
      <c r="O39" s="42"/>
      <c r="P39" s="42">
        <v>6638837.7699999996</v>
      </c>
      <c r="Q39" s="2"/>
      <c r="R39" s="2"/>
    </row>
    <row r="40" spans="1:18" ht="11.25" customHeight="1" x14ac:dyDescent="0.25">
      <c r="A40" s="37" t="s">
        <v>21</v>
      </c>
      <c r="B40" s="37">
        <v>30</v>
      </c>
      <c r="C40" s="38" t="s">
        <v>22</v>
      </c>
      <c r="D40" s="38" t="s">
        <v>23</v>
      </c>
      <c r="E40" s="39">
        <v>15</v>
      </c>
      <c r="F40" s="38" t="s">
        <v>59</v>
      </c>
      <c r="G40" s="51" t="s">
        <v>60</v>
      </c>
      <c r="H40" s="40" t="s">
        <v>66</v>
      </c>
      <c r="I40" s="41"/>
      <c r="J40" s="38" t="s">
        <v>26</v>
      </c>
      <c r="K40" s="38" t="s">
        <v>27</v>
      </c>
      <c r="L40" s="38" t="s">
        <v>27</v>
      </c>
      <c r="M40" s="38" t="s">
        <v>27</v>
      </c>
      <c r="N40" s="42">
        <f t="shared" si="1"/>
        <v>4574510.76</v>
      </c>
      <c r="O40" s="42"/>
      <c r="P40" s="42">
        <v>4574510.76</v>
      </c>
      <c r="Q40" s="2"/>
      <c r="R40" s="2"/>
    </row>
    <row r="41" spans="1:18" ht="11.25" customHeight="1" x14ac:dyDescent="0.25">
      <c r="A41" s="37" t="s">
        <v>21</v>
      </c>
      <c r="B41" s="37">
        <v>31</v>
      </c>
      <c r="C41" s="38" t="s">
        <v>22</v>
      </c>
      <c r="D41" s="38" t="s">
        <v>23</v>
      </c>
      <c r="E41" s="39">
        <v>15</v>
      </c>
      <c r="F41" s="38" t="s">
        <v>59</v>
      </c>
      <c r="G41" s="51" t="s">
        <v>60</v>
      </c>
      <c r="H41" s="40" t="s">
        <v>67</v>
      </c>
      <c r="I41" s="41"/>
      <c r="J41" s="38" t="s">
        <v>26</v>
      </c>
      <c r="K41" s="38" t="s">
        <v>27</v>
      </c>
      <c r="L41" s="38" t="s">
        <v>27</v>
      </c>
      <c r="M41" s="38" t="s">
        <v>27</v>
      </c>
      <c r="N41" s="42">
        <f t="shared" si="1"/>
        <v>3200000</v>
      </c>
      <c r="O41" s="42"/>
      <c r="P41" s="42">
        <v>3200000</v>
      </c>
      <c r="Q41" s="2"/>
      <c r="R41" s="2"/>
    </row>
    <row r="42" spans="1:18" ht="11.25" customHeight="1" x14ac:dyDescent="0.25">
      <c r="A42" s="37" t="s">
        <v>21</v>
      </c>
      <c r="B42" s="37">
        <v>32</v>
      </c>
      <c r="C42" s="38" t="s">
        <v>22</v>
      </c>
      <c r="D42" s="38" t="s">
        <v>23</v>
      </c>
      <c r="E42" s="39">
        <v>15</v>
      </c>
      <c r="F42" s="38" t="s">
        <v>68</v>
      </c>
      <c r="G42" s="51" t="s">
        <v>69</v>
      </c>
      <c r="H42" s="40" t="s">
        <v>70</v>
      </c>
      <c r="I42" s="41"/>
      <c r="J42" s="38" t="s">
        <v>26</v>
      </c>
      <c r="K42" s="38" t="s">
        <v>27</v>
      </c>
      <c r="L42" s="38" t="s">
        <v>27</v>
      </c>
      <c r="M42" s="38" t="s">
        <v>27</v>
      </c>
      <c r="N42" s="42">
        <f t="shared" si="1"/>
        <v>138548.49</v>
      </c>
      <c r="O42" s="42"/>
      <c r="P42" s="42">
        <v>138548.49</v>
      </c>
      <c r="Q42" s="2"/>
      <c r="R42" s="2"/>
    </row>
    <row r="43" spans="1:18" ht="11.25" customHeight="1" x14ac:dyDescent="0.25">
      <c r="A43" s="37" t="s">
        <v>21</v>
      </c>
      <c r="B43" s="37">
        <v>33</v>
      </c>
      <c r="C43" s="38" t="s">
        <v>22</v>
      </c>
      <c r="D43" s="38" t="s">
        <v>23</v>
      </c>
      <c r="E43" s="39">
        <v>15</v>
      </c>
      <c r="F43" s="38" t="s">
        <v>71</v>
      </c>
      <c r="G43" s="51" t="s">
        <v>72</v>
      </c>
      <c r="H43" s="40" t="s">
        <v>73</v>
      </c>
      <c r="I43" s="41"/>
      <c r="J43" s="38" t="s">
        <v>26</v>
      </c>
      <c r="K43" s="38" t="s">
        <v>27</v>
      </c>
      <c r="L43" s="38" t="s">
        <v>27</v>
      </c>
      <c r="M43" s="38" t="s">
        <v>27</v>
      </c>
      <c r="N43" s="42">
        <f t="shared" si="1"/>
        <v>683303.63</v>
      </c>
      <c r="O43" s="42"/>
      <c r="P43" s="42">
        <v>683303.63</v>
      </c>
      <c r="Q43" s="2"/>
      <c r="R43" s="2"/>
    </row>
    <row r="44" spans="1:18" ht="11.25" customHeight="1" x14ac:dyDescent="0.25">
      <c r="A44" s="37" t="s">
        <v>21</v>
      </c>
      <c r="B44" s="37">
        <v>34</v>
      </c>
      <c r="C44" s="38" t="s">
        <v>22</v>
      </c>
      <c r="D44" s="38" t="s">
        <v>23</v>
      </c>
      <c r="E44" s="39">
        <v>15</v>
      </c>
      <c r="F44" s="38" t="s">
        <v>71</v>
      </c>
      <c r="G44" s="51" t="s">
        <v>72</v>
      </c>
      <c r="H44" s="40" t="s">
        <v>74</v>
      </c>
      <c r="I44" s="41"/>
      <c r="J44" s="38" t="s">
        <v>26</v>
      </c>
      <c r="K44" s="38" t="s">
        <v>27</v>
      </c>
      <c r="L44" s="38" t="s">
        <v>27</v>
      </c>
      <c r="M44" s="38" t="s">
        <v>27</v>
      </c>
      <c r="N44" s="42">
        <f t="shared" si="1"/>
        <v>594924.62</v>
      </c>
      <c r="O44" s="42"/>
      <c r="P44" s="42">
        <v>594924.62</v>
      </c>
      <c r="Q44" s="2"/>
      <c r="R44" s="2"/>
    </row>
    <row r="45" spans="1:18" ht="11.25" customHeight="1" x14ac:dyDescent="0.25">
      <c r="A45" s="37" t="s">
        <v>21</v>
      </c>
      <c r="B45" s="37">
        <v>35</v>
      </c>
      <c r="C45" s="38" t="s">
        <v>22</v>
      </c>
      <c r="D45" s="38" t="s">
        <v>23</v>
      </c>
      <c r="E45" s="39">
        <v>15</v>
      </c>
      <c r="F45" s="38" t="s">
        <v>71</v>
      </c>
      <c r="G45" s="51" t="s">
        <v>72</v>
      </c>
      <c r="H45" s="40" t="s">
        <v>75</v>
      </c>
      <c r="I45" s="41"/>
      <c r="J45" s="38" t="s">
        <v>26</v>
      </c>
      <c r="K45" s="38" t="s">
        <v>27</v>
      </c>
      <c r="L45" s="38" t="s">
        <v>27</v>
      </c>
      <c r="M45" s="38" t="s">
        <v>27</v>
      </c>
      <c r="N45" s="42">
        <f t="shared" si="1"/>
        <v>460134.13</v>
      </c>
      <c r="O45" s="42"/>
      <c r="P45" s="42">
        <v>460134.13</v>
      </c>
      <c r="Q45" s="2"/>
      <c r="R45" s="2"/>
    </row>
    <row r="46" spans="1:18" ht="11.25" customHeight="1" x14ac:dyDescent="0.25">
      <c r="A46" s="37" t="s">
        <v>21</v>
      </c>
      <c r="B46" s="37">
        <v>36</v>
      </c>
      <c r="C46" s="38" t="s">
        <v>22</v>
      </c>
      <c r="D46" s="38" t="s">
        <v>23</v>
      </c>
      <c r="E46" s="39">
        <v>15</v>
      </c>
      <c r="F46" s="38" t="s">
        <v>76</v>
      </c>
      <c r="G46" s="51" t="s">
        <v>77</v>
      </c>
      <c r="H46" s="40" t="s">
        <v>78</v>
      </c>
      <c r="I46" s="41"/>
      <c r="J46" s="38" t="s">
        <v>26</v>
      </c>
      <c r="K46" s="38" t="s">
        <v>27</v>
      </c>
      <c r="L46" s="38" t="s">
        <v>27</v>
      </c>
      <c r="M46" s="38" t="s">
        <v>27</v>
      </c>
      <c r="N46" s="42">
        <f t="shared" si="1"/>
        <v>25000000</v>
      </c>
      <c r="O46" s="42"/>
      <c r="P46" s="42">
        <v>25000000</v>
      </c>
      <c r="Q46" s="2"/>
      <c r="R46" s="2"/>
    </row>
    <row r="47" spans="1:18" ht="11.25" customHeight="1" x14ac:dyDescent="0.25">
      <c r="A47" s="37" t="s">
        <v>21</v>
      </c>
      <c r="B47" s="37">
        <v>37</v>
      </c>
      <c r="C47" s="38" t="s">
        <v>22</v>
      </c>
      <c r="D47" s="38" t="s">
        <v>23</v>
      </c>
      <c r="E47" s="39">
        <v>15</v>
      </c>
      <c r="F47" s="38" t="s">
        <v>79</v>
      </c>
      <c r="G47" s="51" t="s">
        <v>80</v>
      </c>
      <c r="H47" s="40" t="s">
        <v>81</v>
      </c>
      <c r="I47" s="41"/>
      <c r="J47" s="38" t="s">
        <v>26</v>
      </c>
      <c r="K47" s="38" t="s">
        <v>27</v>
      </c>
      <c r="L47" s="38" t="s">
        <v>27</v>
      </c>
      <c r="M47" s="38" t="s">
        <v>27</v>
      </c>
      <c r="N47" s="42">
        <f t="shared" si="1"/>
        <v>600000</v>
      </c>
      <c r="O47" s="42"/>
      <c r="P47" s="42">
        <v>600000</v>
      </c>
      <c r="Q47" s="2"/>
      <c r="R47" s="2"/>
    </row>
    <row r="48" spans="1:18" ht="11.25" customHeight="1" x14ac:dyDescent="0.25">
      <c r="A48" s="37" t="s">
        <v>21</v>
      </c>
      <c r="B48" s="37">
        <v>38</v>
      </c>
      <c r="C48" s="38" t="s">
        <v>22</v>
      </c>
      <c r="D48" s="38" t="s">
        <v>23</v>
      </c>
      <c r="E48" s="39">
        <v>15</v>
      </c>
      <c r="F48" s="38" t="s">
        <v>79</v>
      </c>
      <c r="G48" s="51" t="s">
        <v>80</v>
      </c>
      <c r="H48" s="40" t="s">
        <v>82</v>
      </c>
      <c r="I48" s="41"/>
      <c r="J48" s="38" t="s">
        <v>26</v>
      </c>
      <c r="K48" s="38" t="s">
        <v>27</v>
      </c>
      <c r="L48" s="38" t="s">
        <v>27</v>
      </c>
      <c r="M48" s="38" t="s">
        <v>27</v>
      </c>
      <c r="N48" s="42">
        <f t="shared" si="1"/>
        <v>1000000</v>
      </c>
      <c r="O48" s="42"/>
      <c r="P48" s="42">
        <v>1000000</v>
      </c>
      <c r="Q48" s="2"/>
      <c r="R48" s="2"/>
    </row>
    <row r="49" spans="1:18" ht="11.25" customHeight="1" x14ac:dyDescent="0.25">
      <c r="A49" s="37" t="s">
        <v>21</v>
      </c>
      <c r="B49" s="37">
        <v>39</v>
      </c>
      <c r="C49" s="38" t="s">
        <v>22</v>
      </c>
      <c r="D49" s="38" t="s">
        <v>23</v>
      </c>
      <c r="E49" s="39">
        <v>15</v>
      </c>
      <c r="F49" s="38" t="s">
        <v>79</v>
      </c>
      <c r="G49" s="51" t="s">
        <v>80</v>
      </c>
      <c r="H49" s="40" t="s">
        <v>83</v>
      </c>
      <c r="I49" s="41"/>
      <c r="J49" s="38" t="s">
        <v>26</v>
      </c>
      <c r="K49" s="38" t="s">
        <v>27</v>
      </c>
      <c r="L49" s="38" t="s">
        <v>27</v>
      </c>
      <c r="M49" s="38" t="s">
        <v>27</v>
      </c>
      <c r="N49" s="42">
        <f t="shared" si="1"/>
        <v>500000</v>
      </c>
      <c r="O49" s="42"/>
      <c r="P49" s="42">
        <v>500000</v>
      </c>
      <c r="Q49" s="2"/>
      <c r="R49" s="2"/>
    </row>
    <row r="50" spans="1:18" ht="11.25" customHeight="1" x14ac:dyDescent="0.25">
      <c r="A50" s="37" t="s">
        <v>21</v>
      </c>
      <c r="B50" s="37">
        <v>40</v>
      </c>
      <c r="C50" s="38" t="s">
        <v>22</v>
      </c>
      <c r="D50" s="38" t="s">
        <v>23</v>
      </c>
      <c r="E50" s="39">
        <v>15</v>
      </c>
      <c r="F50" s="38" t="s">
        <v>84</v>
      </c>
      <c r="G50" s="51" t="s">
        <v>85</v>
      </c>
      <c r="H50" s="40" t="s">
        <v>86</v>
      </c>
      <c r="I50" s="41"/>
      <c r="J50" s="38" t="s">
        <v>26</v>
      </c>
      <c r="K50" s="38" t="s">
        <v>27</v>
      </c>
      <c r="L50" s="38" t="s">
        <v>27</v>
      </c>
      <c r="M50" s="38" t="s">
        <v>27</v>
      </c>
      <c r="N50" s="42">
        <f t="shared" si="1"/>
        <v>1157524</v>
      </c>
      <c r="O50" s="42"/>
      <c r="P50" s="42">
        <v>1157524</v>
      </c>
      <c r="Q50" s="2"/>
      <c r="R50" s="2"/>
    </row>
    <row r="51" spans="1:18" ht="11.25" customHeight="1" x14ac:dyDescent="0.25">
      <c r="A51" s="37" t="s">
        <v>21</v>
      </c>
      <c r="B51" s="37">
        <v>41</v>
      </c>
      <c r="C51" s="38" t="s">
        <v>22</v>
      </c>
      <c r="D51" s="38" t="s">
        <v>23</v>
      </c>
      <c r="E51" s="39">
        <v>15</v>
      </c>
      <c r="F51" s="38" t="s">
        <v>84</v>
      </c>
      <c r="G51" s="51" t="s">
        <v>85</v>
      </c>
      <c r="H51" s="40" t="s">
        <v>87</v>
      </c>
      <c r="I51" s="41"/>
      <c r="J51" s="38" t="s">
        <v>26</v>
      </c>
      <c r="K51" s="38" t="s">
        <v>27</v>
      </c>
      <c r="L51" s="38" t="s">
        <v>27</v>
      </c>
      <c r="M51" s="38" t="s">
        <v>27</v>
      </c>
      <c r="N51" s="42">
        <f t="shared" si="1"/>
        <v>633105.13</v>
      </c>
      <c r="O51" s="42"/>
      <c r="P51" s="42">
        <v>633105.13</v>
      </c>
      <c r="Q51" s="2"/>
      <c r="R51" s="2"/>
    </row>
    <row r="52" spans="1:18" ht="11.25" customHeight="1" x14ac:dyDescent="0.25">
      <c r="A52" s="37" t="s">
        <v>21</v>
      </c>
      <c r="B52" s="37">
        <v>42</v>
      </c>
      <c r="C52" s="38" t="s">
        <v>22</v>
      </c>
      <c r="D52" s="38" t="s">
        <v>23</v>
      </c>
      <c r="E52" s="39">
        <v>15</v>
      </c>
      <c r="F52" s="38" t="s">
        <v>84</v>
      </c>
      <c r="G52" s="51" t="s">
        <v>85</v>
      </c>
      <c r="H52" s="40" t="s">
        <v>88</v>
      </c>
      <c r="I52" s="41"/>
      <c r="J52" s="38" t="s">
        <v>26</v>
      </c>
      <c r="K52" s="38" t="s">
        <v>27</v>
      </c>
      <c r="L52" s="38" t="s">
        <v>27</v>
      </c>
      <c r="M52" s="38" t="s">
        <v>27</v>
      </c>
      <c r="N52" s="42">
        <f t="shared" si="1"/>
        <v>18488906.620000001</v>
      </c>
      <c r="O52" s="42"/>
      <c r="P52" s="42">
        <v>18488906.620000001</v>
      </c>
      <c r="Q52" s="2"/>
      <c r="R52" s="2"/>
    </row>
    <row r="53" spans="1:18" ht="11.25" customHeight="1" x14ac:dyDescent="0.25">
      <c r="A53" s="37" t="s">
        <v>21</v>
      </c>
      <c r="B53" s="37">
        <v>43</v>
      </c>
      <c r="C53" s="38" t="s">
        <v>22</v>
      </c>
      <c r="D53" s="38" t="s">
        <v>23</v>
      </c>
      <c r="E53" s="39">
        <v>15</v>
      </c>
      <c r="F53" s="38" t="s">
        <v>30</v>
      </c>
      <c r="G53" s="39">
        <v>106</v>
      </c>
      <c r="H53" s="40" t="s">
        <v>89</v>
      </c>
      <c r="I53" s="41"/>
      <c r="J53" s="38" t="s">
        <v>26</v>
      </c>
      <c r="K53" s="38" t="s">
        <v>27</v>
      </c>
      <c r="L53" s="38" t="s">
        <v>27</v>
      </c>
      <c r="M53" s="38" t="s">
        <v>27</v>
      </c>
      <c r="N53" s="42">
        <f t="shared" si="1"/>
        <v>774654.57</v>
      </c>
      <c r="O53" s="42"/>
      <c r="P53" s="42">
        <v>774654.57</v>
      </c>
      <c r="Q53" s="2"/>
      <c r="R53" s="2"/>
    </row>
    <row r="54" spans="1:18" ht="11.25" customHeight="1" x14ac:dyDescent="0.25">
      <c r="A54" s="37" t="s">
        <v>21</v>
      </c>
      <c r="B54" s="37">
        <v>44</v>
      </c>
      <c r="C54" s="38" t="s">
        <v>22</v>
      </c>
      <c r="D54" s="38" t="s">
        <v>23</v>
      </c>
      <c r="E54" s="39">
        <v>15</v>
      </c>
      <c r="F54" s="38" t="s">
        <v>30</v>
      </c>
      <c r="G54" s="39">
        <v>106</v>
      </c>
      <c r="H54" s="40" t="s">
        <v>90</v>
      </c>
      <c r="I54" s="41"/>
      <c r="J54" s="38" t="s">
        <v>26</v>
      </c>
      <c r="K54" s="38" t="s">
        <v>27</v>
      </c>
      <c r="L54" s="38" t="s">
        <v>27</v>
      </c>
      <c r="M54" s="38" t="s">
        <v>27</v>
      </c>
      <c r="N54" s="42">
        <f t="shared" si="1"/>
        <v>918502.83</v>
      </c>
      <c r="O54" s="42"/>
      <c r="P54" s="42">
        <v>918502.83</v>
      </c>
      <c r="Q54" s="2"/>
      <c r="R54" s="2"/>
    </row>
    <row r="55" spans="1:18" ht="11.25" customHeight="1" x14ac:dyDescent="0.25">
      <c r="A55" s="37" t="s">
        <v>21</v>
      </c>
      <c r="B55" s="37">
        <v>45</v>
      </c>
      <c r="C55" s="38" t="s">
        <v>22</v>
      </c>
      <c r="D55" s="38" t="s">
        <v>23</v>
      </c>
      <c r="E55" s="39">
        <v>15</v>
      </c>
      <c r="F55" s="38" t="s">
        <v>30</v>
      </c>
      <c r="G55" s="39">
        <v>106</v>
      </c>
      <c r="H55" s="40" t="s">
        <v>91</v>
      </c>
      <c r="I55" s="41"/>
      <c r="J55" s="38" t="s">
        <v>26</v>
      </c>
      <c r="K55" s="38" t="s">
        <v>27</v>
      </c>
      <c r="L55" s="38" t="s">
        <v>27</v>
      </c>
      <c r="M55" s="38" t="s">
        <v>27</v>
      </c>
      <c r="N55" s="42">
        <f t="shared" si="1"/>
        <v>437617.38</v>
      </c>
      <c r="O55" s="42"/>
      <c r="P55" s="42">
        <v>437617.38</v>
      </c>
      <c r="Q55" s="2"/>
      <c r="R55" s="2"/>
    </row>
    <row r="56" spans="1:18" ht="11.25" customHeight="1" x14ac:dyDescent="0.25">
      <c r="A56" s="37" t="s">
        <v>21</v>
      </c>
      <c r="B56" s="37">
        <v>46</v>
      </c>
      <c r="C56" s="38" t="s">
        <v>22</v>
      </c>
      <c r="D56" s="38" t="s">
        <v>23</v>
      </c>
      <c r="E56" s="39">
        <v>15</v>
      </c>
      <c r="F56" s="38" t="s">
        <v>30</v>
      </c>
      <c r="G56" s="39">
        <v>106</v>
      </c>
      <c r="H56" s="40" t="s">
        <v>92</v>
      </c>
      <c r="I56" s="41"/>
      <c r="J56" s="38" t="s">
        <v>26</v>
      </c>
      <c r="K56" s="38" t="s">
        <v>27</v>
      </c>
      <c r="L56" s="38" t="s">
        <v>27</v>
      </c>
      <c r="M56" s="38" t="s">
        <v>27</v>
      </c>
      <c r="N56" s="42">
        <f t="shared" si="1"/>
        <v>2760000.02</v>
      </c>
      <c r="O56" s="42"/>
      <c r="P56" s="42">
        <v>2760000.02</v>
      </c>
      <c r="Q56" s="2"/>
      <c r="R56" s="2"/>
    </row>
    <row r="57" spans="1:18" ht="11.25" customHeight="1" x14ac:dyDescent="0.25">
      <c r="A57" s="37" t="s">
        <v>21</v>
      </c>
      <c r="B57" s="37">
        <v>47</v>
      </c>
      <c r="C57" s="38" t="s">
        <v>22</v>
      </c>
      <c r="D57" s="38" t="s">
        <v>23</v>
      </c>
      <c r="E57" s="39">
        <v>15</v>
      </c>
      <c r="F57" s="38" t="s">
        <v>30</v>
      </c>
      <c r="G57" s="39">
        <v>106</v>
      </c>
      <c r="H57" s="40" t="s">
        <v>93</v>
      </c>
      <c r="I57" s="41"/>
      <c r="J57" s="38" t="s">
        <v>26</v>
      </c>
      <c r="K57" s="38" t="s">
        <v>27</v>
      </c>
      <c r="L57" s="38" t="s">
        <v>27</v>
      </c>
      <c r="M57" s="38" t="s">
        <v>27</v>
      </c>
      <c r="N57" s="42">
        <f t="shared" si="1"/>
        <v>1021125.79</v>
      </c>
      <c r="O57" s="42"/>
      <c r="P57" s="42">
        <v>1021125.79</v>
      </c>
      <c r="Q57" s="2"/>
      <c r="R57" s="2"/>
    </row>
    <row r="58" spans="1:18" ht="11.25" customHeight="1" x14ac:dyDescent="0.25">
      <c r="A58" s="37" t="s">
        <v>21</v>
      </c>
      <c r="B58" s="37">
        <v>48</v>
      </c>
      <c r="C58" s="38" t="s">
        <v>22</v>
      </c>
      <c r="D58" s="38" t="s">
        <v>23</v>
      </c>
      <c r="E58" s="39">
        <v>15</v>
      </c>
      <c r="F58" s="38" t="s">
        <v>30</v>
      </c>
      <c r="G58" s="39">
        <v>106</v>
      </c>
      <c r="H58" s="40" t="s">
        <v>94</v>
      </c>
      <c r="I58" s="41"/>
      <c r="J58" s="38" t="s">
        <v>26</v>
      </c>
      <c r="K58" s="38" t="s">
        <v>27</v>
      </c>
      <c r="L58" s="38" t="s">
        <v>27</v>
      </c>
      <c r="M58" s="38" t="s">
        <v>27</v>
      </c>
      <c r="N58" s="42">
        <f t="shared" si="1"/>
        <v>683303.63</v>
      </c>
      <c r="O58" s="42"/>
      <c r="P58" s="42">
        <v>683303.63</v>
      </c>
      <c r="Q58" s="2"/>
      <c r="R58" s="2"/>
    </row>
    <row r="59" spans="1:18" ht="11.25" customHeight="1" x14ac:dyDescent="0.25">
      <c r="A59" s="37" t="s">
        <v>21</v>
      </c>
      <c r="B59" s="37">
        <v>49</v>
      </c>
      <c r="C59" s="38" t="s">
        <v>22</v>
      </c>
      <c r="D59" s="38" t="s">
        <v>23</v>
      </c>
      <c r="E59" s="39">
        <v>15</v>
      </c>
      <c r="F59" s="38" t="s">
        <v>95</v>
      </c>
      <c r="G59" s="39">
        <v>110</v>
      </c>
      <c r="H59" s="40" t="s">
        <v>96</v>
      </c>
      <c r="I59" s="41"/>
      <c r="J59" s="38" t="s">
        <v>26</v>
      </c>
      <c r="K59" s="38" t="s">
        <v>27</v>
      </c>
      <c r="L59" s="38" t="s">
        <v>27</v>
      </c>
      <c r="M59" s="38" t="s">
        <v>27</v>
      </c>
      <c r="N59" s="42">
        <f t="shared" si="1"/>
        <v>229370.86</v>
      </c>
      <c r="O59" s="42"/>
      <c r="P59" s="42">
        <v>229370.86</v>
      </c>
      <c r="Q59" s="2"/>
      <c r="R59" s="2"/>
    </row>
    <row r="60" spans="1:18" ht="11.25" customHeight="1" x14ac:dyDescent="0.25">
      <c r="A60" s="37" t="s">
        <v>21</v>
      </c>
      <c r="B60" s="37">
        <v>50</v>
      </c>
      <c r="C60" s="38" t="s">
        <v>22</v>
      </c>
      <c r="D60" s="38" t="s">
        <v>23</v>
      </c>
      <c r="E60" s="39">
        <v>15</v>
      </c>
      <c r="F60" s="38" t="s">
        <v>95</v>
      </c>
      <c r="G60" s="39">
        <v>110</v>
      </c>
      <c r="H60" s="40" t="s">
        <v>97</v>
      </c>
      <c r="I60" s="41"/>
      <c r="J60" s="38" t="s">
        <v>26</v>
      </c>
      <c r="K60" s="38" t="s">
        <v>27</v>
      </c>
      <c r="L60" s="38" t="s">
        <v>27</v>
      </c>
      <c r="M60" s="38" t="s">
        <v>27</v>
      </c>
      <c r="N60" s="42">
        <f t="shared" si="1"/>
        <v>210979.8</v>
      </c>
      <c r="O60" s="42"/>
      <c r="P60" s="42">
        <v>210979.8</v>
      </c>
      <c r="Q60" s="2"/>
      <c r="R60" s="2"/>
    </row>
    <row r="61" spans="1:18" ht="11.25" customHeight="1" x14ac:dyDescent="0.25">
      <c r="A61" s="37" t="s">
        <v>21</v>
      </c>
      <c r="B61" s="37">
        <v>51</v>
      </c>
      <c r="C61" s="38" t="s">
        <v>22</v>
      </c>
      <c r="D61" s="38" t="s">
        <v>23</v>
      </c>
      <c r="E61" s="39">
        <v>15</v>
      </c>
      <c r="F61" s="38" t="s">
        <v>95</v>
      </c>
      <c r="G61" s="39">
        <v>110</v>
      </c>
      <c r="H61" s="40" t="s">
        <v>98</v>
      </c>
      <c r="I61" s="41"/>
      <c r="J61" s="38" t="s">
        <v>26</v>
      </c>
      <c r="K61" s="38" t="s">
        <v>27</v>
      </c>
      <c r="L61" s="38" t="s">
        <v>27</v>
      </c>
      <c r="M61" s="38" t="s">
        <v>27</v>
      </c>
      <c r="N61" s="42">
        <f t="shared" si="1"/>
        <v>185826.2</v>
      </c>
      <c r="O61" s="42"/>
      <c r="P61" s="42">
        <v>185826.2</v>
      </c>
      <c r="Q61" s="2"/>
      <c r="R61" s="2"/>
    </row>
    <row r="62" spans="1:18" ht="11.25" customHeight="1" x14ac:dyDescent="0.25">
      <c r="A62" s="37" t="s">
        <v>21</v>
      </c>
      <c r="B62" s="37">
        <v>52</v>
      </c>
      <c r="C62" s="38" t="s">
        <v>22</v>
      </c>
      <c r="D62" s="38" t="s">
        <v>23</v>
      </c>
      <c r="E62" s="39">
        <v>15</v>
      </c>
      <c r="F62" s="38" t="s">
        <v>99</v>
      </c>
      <c r="G62" s="39">
        <v>123</v>
      </c>
      <c r="H62" s="40" t="s">
        <v>100</v>
      </c>
      <c r="I62" s="41"/>
      <c r="J62" s="38" t="s">
        <v>26</v>
      </c>
      <c r="K62" s="38" t="s">
        <v>27</v>
      </c>
      <c r="L62" s="38" t="s">
        <v>27</v>
      </c>
      <c r="M62" s="38" t="s">
        <v>27</v>
      </c>
      <c r="N62" s="42">
        <f t="shared" si="1"/>
        <v>4218005.05</v>
      </c>
      <c r="O62" s="42"/>
      <c r="P62" s="42">
        <v>4218005.05</v>
      </c>
      <c r="Q62" s="2"/>
      <c r="R62" s="2"/>
    </row>
    <row r="63" spans="1:18" ht="11.25" customHeight="1" x14ac:dyDescent="0.25">
      <c r="A63" s="37" t="s">
        <v>21</v>
      </c>
      <c r="B63" s="37">
        <v>53</v>
      </c>
      <c r="C63" s="38" t="s">
        <v>22</v>
      </c>
      <c r="D63" s="38" t="s">
        <v>23</v>
      </c>
      <c r="E63" s="39">
        <v>15</v>
      </c>
      <c r="F63" s="38" t="s">
        <v>99</v>
      </c>
      <c r="G63" s="39">
        <v>123</v>
      </c>
      <c r="H63" s="40" t="s">
        <v>101</v>
      </c>
      <c r="I63" s="41"/>
      <c r="J63" s="38" t="s">
        <v>26</v>
      </c>
      <c r="K63" s="38" t="s">
        <v>27</v>
      </c>
      <c r="L63" s="38" t="s">
        <v>27</v>
      </c>
      <c r="M63" s="38" t="s">
        <v>27</v>
      </c>
      <c r="N63" s="42">
        <f t="shared" si="1"/>
        <v>1428997.02</v>
      </c>
      <c r="O63" s="42"/>
      <c r="P63" s="42">
        <v>1428997.02</v>
      </c>
      <c r="Q63" s="2"/>
      <c r="R63" s="2"/>
    </row>
    <row r="64" spans="1:18" ht="11.25" customHeight="1" x14ac:dyDescent="0.25">
      <c r="A64" s="37" t="s">
        <v>21</v>
      </c>
      <c r="B64" s="37">
        <v>54</v>
      </c>
      <c r="C64" s="38" t="s">
        <v>22</v>
      </c>
      <c r="D64" s="38" t="s">
        <v>23</v>
      </c>
      <c r="E64" s="39">
        <v>15</v>
      </c>
      <c r="F64" s="38" t="s">
        <v>102</v>
      </c>
      <c r="G64" s="39"/>
      <c r="H64" s="40" t="s">
        <v>103</v>
      </c>
      <c r="I64" s="41"/>
      <c r="J64" s="38" t="s">
        <v>32</v>
      </c>
      <c r="K64" s="38" t="s">
        <v>27</v>
      </c>
      <c r="L64" s="38"/>
      <c r="M64" s="38"/>
      <c r="N64" s="42">
        <f t="shared" si="1"/>
        <v>2500000</v>
      </c>
      <c r="O64" s="42">
        <v>2500000</v>
      </c>
      <c r="P64" s="42"/>
      <c r="Q64" s="2"/>
      <c r="R64" s="2"/>
    </row>
    <row r="65" spans="1:18" ht="11.25" customHeight="1" x14ac:dyDescent="0.25">
      <c r="A65" s="37" t="s">
        <v>21</v>
      </c>
      <c r="B65" s="37">
        <v>55</v>
      </c>
      <c r="C65" s="38" t="s">
        <v>22</v>
      </c>
      <c r="D65" s="38" t="s">
        <v>23</v>
      </c>
      <c r="E65" s="39">
        <v>15</v>
      </c>
      <c r="F65" s="38" t="s">
        <v>104</v>
      </c>
      <c r="G65" s="39">
        <v>37</v>
      </c>
      <c r="H65" s="40" t="s">
        <v>105</v>
      </c>
      <c r="I65" s="41"/>
      <c r="J65" s="38" t="s">
        <v>32</v>
      </c>
      <c r="K65" s="38" t="s">
        <v>27</v>
      </c>
      <c r="L65" s="38"/>
      <c r="M65" s="38"/>
      <c r="N65" s="42">
        <f t="shared" si="1"/>
        <v>1200000</v>
      </c>
      <c r="O65" s="42">
        <v>1200000</v>
      </c>
      <c r="P65" s="42"/>
      <c r="Q65" s="2"/>
      <c r="R65" s="2"/>
    </row>
    <row r="66" spans="1:18" ht="11.25" customHeight="1" x14ac:dyDescent="0.25">
      <c r="A66" s="37" t="s">
        <v>21</v>
      </c>
      <c r="B66" s="37">
        <v>56</v>
      </c>
      <c r="C66" s="38" t="s">
        <v>22</v>
      </c>
      <c r="D66" s="38" t="s">
        <v>23</v>
      </c>
      <c r="E66" s="39">
        <v>15</v>
      </c>
      <c r="F66" s="38" t="s">
        <v>106</v>
      </c>
      <c r="G66" s="39">
        <v>118</v>
      </c>
      <c r="H66" s="40" t="s">
        <v>107</v>
      </c>
      <c r="I66" s="41"/>
      <c r="J66" s="38" t="s">
        <v>32</v>
      </c>
      <c r="K66" s="38" t="s">
        <v>27</v>
      </c>
      <c r="L66" s="38"/>
      <c r="M66" s="38"/>
      <c r="N66" s="42">
        <f t="shared" si="1"/>
        <v>1600000</v>
      </c>
      <c r="O66" s="42">
        <v>1600000</v>
      </c>
      <c r="P66" s="42"/>
      <c r="Q66" s="2"/>
      <c r="R66" s="2"/>
    </row>
    <row r="67" spans="1:18" ht="11.25" customHeight="1" x14ac:dyDescent="0.25">
      <c r="A67" s="37" t="s">
        <v>21</v>
      </c>
      <c r="B67" s="37">
        <v>57</v>
      </c>
      <c r="C67" s="38" t="s">
        <v>22</v>
      </c>
      <c r="D67" s="38" t="s">
        <v>23</v>
      </c>
      <c r="E67" s="39">
        <v>15</v>
      </c>
      <c r="F67" s="38" t="s">
        <v>68</v>
      </c>
      <c r="G67" s="39">
        <v>62</v>
      </c>
      <c r="H67" s="40" t="s">
        <v>108</v>
      </c>
      <c r="I67" s="41"/>
      <c r="J67" s="38" t="s">
        <v>32</v>
      </c>
      <c r="K67" s="38" t="s">
        <v>27</v>
      </c>
      <c r="L67" s="38"/>
      <c r="M67" s="38"/>
      <c r="N67" s="42">
        <f t="shared" si="1"/>
        <v>1200000</v>
      </c>
      <c r="O67" s="42">
        <v>1200000</v>
      </c>
      <c r="P67" s="42"/>
      <c r="Q67" s="2"/>
      <c r="R67" s="2"/>
    </row>
    <row r="68" spans="1:18" ht="11.25" customHeight="1" x14ac:dyDescent="0.25">
      <c r="A68" s="37" t="s">
        <v>21</v>
      </c>
      <c r="B68" s="37">
        <v>58</v>
      </c>
      <c r="C68" s="38" t="s">
        <v>22</v>
      </c>
      <c r="D68" s="38" t="s">
        <v>23</v>
      </c>
      <c r="E68" s="39">
        <v>15</v>
      </c>
      <c r="F68" s="38" t="s">
        <v>109</v>
      </c>
      <c r="G68" s="39">
        <v>76</v>
      </c>
      <c r="H68" s="40" t="s">
        <v>110</v>
      </c>
      <c r="I68" s="41"/>
      <c r="J68" s="38" t="s">
        <v>32</v>
      </c>
      <c r="K68" s="38" t="s">
        <v>27</v>
      </c>
      <c r="L68" s="38"/>
      <c r="M68" s="38"/>
      <c r="N68" s="42">
        <f t="shared" si="1"/>
        <v>800000</v>
      </c>
      <c r="O68" s="42">
        <v>800000</v>
      </c>
      <c r="P68" s="42"/>
      <c r="Q68" s="2"/>
      <c r="R68" s="2"/>
    </row>
    <row r="69" spans="1:18" ht="11.25" customHeight="1" x14ac:dyDescent="0.25">
      <c r="A69" s="37" t="s">
        <v>21</v>
      </c>
      <c r="B69" s="37">
        <v>59</v>
      </c>
      <c r="C69" s="38" t="s">
        <v>22</v>
      </c>
      <c r="D69" s="38" t="s">
        <v>23</v>
      </c>
      <c r="E69" s="39">
        <v>15</v>
      </c>
      <c r="F69" s="38" t="s">
        <v>111</v>
      </c>
      <c r="G69" s="39">
        <v>51</v>
      </c>
      <c r="H69" s="40" t="s">
        <v>112</v>
      </c>
      <c r="I69" s="41"/>
      <c r="J69" s="38" t="s">
        <v>32</v>
      </c>
      <c r="K69" s="38" t="s">
        <v>27</v>
      </c>
      <c r="L69" s="38"/>
      <c r="M69" s="38"/>
      <c r="N69" s="42">
        <f t="shared" si="1"/>
        <v>1000000</v>
      </c>
      <c r="O69" s="42">
        <v>1000000</v>
      </c>
      <c r="P69" s="42"/>
      <c r="Q69" s="2"/>
      <c r="R69" s="2"/>
    </row>
    <row r="70" spans="1:18" ht="11.25" customHeight="1" x14ac:dyDescent="0.25">
      <c r="A70" s="37" t="s">
        <v>21</v>
      </c>
      <c r="B70" s="37">
        <v>60</v>
      </c>
      <c r="C70" s="38" t="s">
        <v>22</v>
      </c>
      <c r="D70" s="38" t="s">
        <v>23</v>
      </c>
      <c r="E70" s="39">
        <v>15</v>
      </c>
      <c r="F70" s="38" t="s">
        <v>24</v>
      </c>
      <c r="G70" s="39"/>
      <c r="H70" s="40" t="s">
        <v>113</v>
      </c>
      <c r="I70" s="41"/>
      <c r="J70" s="38" t="s">
        <v>32</v>
      </c>
      <c r="K70" s="38" t="s">
        <v>27</v>
      </c>
      <c r="L70" s="38" t="s">
        <v>33</v>
      </c>
      <c r="M70" s="38" t="s">
        <v>27</v>
      </c>
      <c r="N70" s="42">
        <f t="shared" si="1"/>
        <v>37000000</v>
      </c>
      <c r="O70" s="42"/>
      <c r="P70" s="42">
        <v>37000000</v>
      </c>
      <c r="Q70" s="2"/>
      <c r="R70" s="2"/>
    </row>
    <row r="71" spans="1:18" ht="11.25" customHeight="1" x14ac:dyDescent="0.25">
      <c r="A71" s="37" t="s">
        <v>21</v>
      </c>
      <c r="B71" s="37">
        <v>61</v>
      </c>
      <c r="C71" s="38" t="s">
        <v>22</v>
      </c>
      <c r="D71" s="38" t="s">
        <v>23</v>
      </c>
      <c r="E71" s="39">
        <v>15</v>
      </c>
      <c r="F71" s="38" t="s">
        <v>24</v>
      </c>
      <c r="G71" s="39"/>
      <c r="H71" s="40" t="s">
        <v>114</v>
      </c>
      <c r="I71" s="41"/>
      <c r="J71" s="38" t="s">
        <v>32</v>
      </c>
      <c r="K71" s="38" t="s">
        <v>27</v>
      </c>
      <c r="L71" s="38" t="s">
        <v>33</v>
      </c>
      <c r="M71" s="38" t="s">
        <v>27</v>
      </c>
      <c r="N71" s="42">
        <f t="shared" si="1"/>
        <v>10100000</v>
      </c>
      <c r="O71" s="42"/>
      <c r="P71" s="42">
        <v>10100000</v>
      </c>
      <c r="Q71" s="2"/>
      <c r="R71" s="2"/>
    </row>
    <row r="72" spans="1:18" ht="11.25" customHeight="1" x14ac:dyDescent="0.25">
      <c r="A72" s="37" t="s">
        <v>21</v>
      </c>
      <c r="B72" s="37">
        <v>62</v>
      </c>
      <c r="C72" s="38" t="s">
        <v>22</v>
      </c>
      <c r="D72" s="38" t="s">
        <v>23</v>
      </c>
      <c r="E72" s="39">
        <v>15</v>
      </c>
      <c r="F72" s="38" t="s">
        <v>24</v>
      </c>
      <c r="G72" s="39"/>
      <c r="H72" s="40" t="s">
        <v>115</v>
      </c>
      <c r="I72" s="41"/>
      <c r="J72" s="38" t="s">
        <v>32</v>
      </c>
      <c r="K72" s="38" t="s">
        <v>27</v>
      </c>
      <c r="L72" s="38" t="s">
        <v>33</v>
      </c>
      <c r="M72" s="38" t="s">
        <v>27</v>
      </c>
      <c r="N72" s="42">
        <f t="shared" si="1"/>
        <v>5100000</v>
      </c>
      <c r="O72" s="42"/>
      <c r="P72" s="42">
        <v>5100000</v>
      </c>
      <c r="Q72" s="2"/>
      <c r="R72" s="2"/>
    </row>
    <row r="73" spans="1:18" ht="11.25" customHeight="1" x14ac:dyDescent="0.25">
      <c r="A73" s="37" t="s">
        <v>21</v>
      </c>
      <c r="B73" s="37">
        <v>63</v>
      </c>
      <c r="C73" s="38" t="s">
        <v>22</v>
      </c>
      <c r="D73" s="38" t="s">
        <v>23</v>
      </c>
      <c r="E73" s="39">
        <v>15</v>
      </c>
      <c r="F73" s="38" t="s">
        <v>24</v>
      </c>
      <c r="G73" s="39"/>
      <c r="H73" s="40" t="s">
        <v>116</v>
      </c>
      <c r="I73" s="41"/>
      <c r="J73" s="38" t="s">
        <v>32</v>
      </c>
      <c r="K73" s="38" t="s">
        <v>27</v>
      </c>
      <c r="L73" s="38" t="s">
        <v>33</v>
      </c>
      <c r="M73" s="38" t="s">
        <v>27</v>
      </c>
      <c r="N73" s="42">
        <f t="shared" si="1"/>
        <v>18360000</v>
      </c>
      <c r="O73" s="42"/>
      <c r="P73" s="42">
        <v>18360000</v>
      </c>
      <c r="Q73" s="2"/>
      <c r="R73" s="2"/>
    </row>
    <row r="74" spans="1:18" ht="11.25" customHeight="1" x14ac:dyDescent="0.25">
      <c r="A74" s="37" t="s">
        <v>21</v>
      </c>
      <c r="B74" s="37">
        <v>64</v>
      </c>
      <c r="C74" s="38" t="s">
        <v>22</v>
      </c>
      <c r="D74" s="38" t="s">
        <v>23</v>
      </c>
      <c r="E74" s="39">
        <v>15</v>
      </c>
      <c r="F74" s="38" t="s">
        <v>24</v>
      </c>
      <c r="G74" s="39"/>
      <c r="H74" s="40" t="s">
        <v>117</v>
      </c>
      <c r="I74" s="41"/>
      <c r="J74" s="38" t="s">
        <v>32</v>
      </c>
      <c r="K74" s="38" t="s">
        <v>27</v>
      </c>
      <c r="L74" s="38" t="s">
        <v>33</v>
      </c>
      <c r="M74" s="38" t="s">
        <v>27</v>
      </c>
      <c r="N74" s="42">
        <f t="shared" si="1"/>
        <v>2040000</v>
      </c>
      <c r="O74" s="42"/>
      <c r="P74" s="42">
        <v>2040000</v>
      </c>
      <c r="Q74" s="2"/>
      <c r="R74" s="2"/>
    </row>
    <row r="75" spans="1:18" ht="11.25" customHeight="1" x14ac:dyDescent="0.25">
      <c r="A75" s="37" t="s">
        <v>21</v>
      </c>
      <c r="B75" s="37">
        <v>65</v>
      </c>
      <c r="C75" s="38" t="s">
        <v>22</v>
      </c>
      <c r="D75" s="38" t="s">
        <v>23</v>
      </c>
      <c r="E75" s="39">
        <v>15</v>
      </c>
      <c r="F75" s="38" t="s">
        <v>24</v>
      </c>
      <c r="G75" s="39"/>
      <c r="H75" s="52" t="s">
        <v>118</v>
      </c>
      <c r="I75" s="41"/>
      <c r="J75" s="38" t="s">
        <v>32</v>
      </c>
      <c r="K75" s="38" t="s">
        <v>27</v>
      </c>
      <c r="L75" s="38" t="s">
        <v>33</v>
      </c>
      <c r="M75" s="38" t="s">
        <v>27</v>
      </c>
      <c r="N75" s="42">
        <f t="shared" si="1"/>
        <v>2262000</v>
      </c>
      <c r="O75" s="42"/>
      <c r="P75" s="42">
        <v>2262000</v>
      </c>
      <c r="Q75" s="2"/>
      <c r="R75" s="2"/>
    </row>
    <row r="76" spans="1:18" ht="11.25" customHeight="1" x14ac:dyDescent="0.25">
      <c r="A76" s="37" t="s">
        <v>21</v>
      </c>
      <c r="B76" s="37">
        <v>66</v>
      </c>
      <c r="C76" s="38" t="s">
        <v>22</v>
      </c>
      <c r="D76" s="38" t="s">
        <v>23</v>
      </c>
      <c r="E76" s="39">
        <v>15</v>
      </c>
      <c r="F76" s="38" t="s">
        <v>24</v>
      </c>
      <c r="G76" s="39"/>
      <c r="H76" s="52" t="s">
        <v>119</v>
      </c>
      <c r="I76" s="41"/>
      <c r="J76" s="38" t="s">
        <v>32</v>
      </c>
      <c r="K76" s="38" t="s">
        <v>27</v>
      </c>
      <c r="L76" s="38" t="s">
        <v>33</v>
      </c>
      <c r="M76" s="38" t="s">
        <v>27</v>
      </c>
      <c r="N76" s="42">
        <f t="shared" si="1"/>
        <v>2462680</v>
      </c>
      <c r="O76" s="42"/>
      <c r="P76" s="42">
        <v>2462680</v>
      </c>
      <c r="Q76" s="2"/>
      <c r="R76" s="2"/>
    </row>
    <row r="77" spans="1:18" ht="11.25" customHeight="1" x14ac:dyDescent="0.25">
      <c r="A77" s="37" t="s">
        <v>21</v>
      </c>
      <c r="B77" s="37">
        <v>67</v>
      </c>
      <c r="C77" s="38" t="s">
        <v>22</v>
      </c>
      <c r="D77" s="38" t="s">
        <v>23</v>
      </c>
      <c r="E77" s="39">
        <v>15</v>
      </c>
      <c r="F77" s="38" t="s">
        <v>24</v>
      </c>
      <c r="G77" s="39"/>
      <c r="H77" s="52" t="s">
        <v>120</v>
      </c>
      <c r="I77" s="41"/>
      <c r="J77" s="38" t="s">
        <v>32</v>
      </c>
      <c r="K77" s="38" t="s">
        <v>27</v>
      </c>
      <c r="L77" s="38" t="s">
        <v>33</v>
      </c>
      <c r="M77" s="38" t="s">
        <v>27</v>
      </c>
      <c r="N77" s="42">
        <f t="shared" si="1"/>
        <v>1702880</v>
      </c>
      <c r="O77" s="42"/>
      <c r="P77" s="42">
        <v>1702880</v>
      </c>
      <c r="Q77" s="2"/>
      <c r="R77" s="2"/>
    </row>
    <row r="78" spans="1:18" ht="11.25" customHeight="1" x14ac:dyDescent="0.25">
      <c r="A78" s="37" t="s">
        <v>21</v>
      </c>
      <c r="B78" s="37">
        <v>68</v>
      </c>
      <c r="C78" s="38" t="s">
        <v>22</v>
      </c>
      <c r="D78" s="38" t="s">
        <v>23</v>
      </c>
      <c r="E78" s="39">
        <v>15</v>
      </c>
      <c r="F78" s="38" t="s">
        <v>24</v>
      </c>
      <c r="G78" s="39"/>
      <c r="H78" s="52" t="s">
        <v>121</v>
      </c>
      <c r="I78" s="41"/>
      <c r="J78" s="38" t="s">
        <v>32</v>
      </c>
      <c r="K78" s="38" t="s">
        <v>27</v>
      </c>
      <c r="L78" s="38" t="s">
        <v>33</v>
      </c>
      <c r="M78" s="38" t="s">
        <v>27</v>
      </c>
      <c r="N78" s="42">
        <f t="shared" si="1"/>
        <v>28000000</v>
      </c>
      <c r="O78" s="42"/>
      <c r="P78" s="42">
        <v>28000000</v>
      </c>
      <c r="Q78" s="2"/>
      <c r="R78" s="2"/>
    </row>
    <row r="79" spans="1:18" ht="11.25" customHeight="1" x14ac:dyDescent="0.25">
      <c r="A79" s="37" t="s">
        <v>21</v>
      </c>
      <c r="B79" s="37">
        <v>69</v>
      </c>
      <c r="C79" s="38" t="s">
        <v>22</v>
      </c>
      <c r="D79" s="38" t="s">
        <v>23</v>
      </c>
      <c r="E79" s="39">
        <v>15</v>
      </c>
      <c r="F79" s="38" t="s">
        <v>24</v>
      </c>
      <c r="G79" s="39"/>
      <c r="H79" s="52" t="s">
        <v>122</v>
      </c>
      <c r="I79" s="41"/>
      <c r="J79" s="38" t="s">
        <v>32</v>
      </c>
      <c r="K79" s="38" t="s">
        <v>27</v>
      </c>
      <c r="L79" s="38" t="s">
        <v>33</v>
      </c>
      <c r="M79" s="38" t="s">
        <v>27</v>
      </c>
      <c r="N79" s="42">
        <f t="shared" si="1"/>
        <v>5000000</v>
      </c>
      <c r="O79" s="42"/>
      <c r="P79" s="42">
        <v>5000000</v>
      </c>
      <c r="Q79" s="2"/>
      <c r="R79" s="2"/>
    </row>
    <row r="80" spans="1:18" ht="11.25" customHeight="1" x14ac:dyDescent="0.25">
      <c r="A80" s="37" t="s">
        <v>21</v>
      </c>
      <c r="B80" s="37">
        <v>70</v>
      </c>
      <c r="C80" s="38" t="s">
        <v>22</v>
      </c>
      <c r="D80" s="38" t="s">
        <v>23</v>
      </c>
      <c r="E80" s="39">
        <v>15</v>
      </c>
      <c r="F80" s="38" t="s">
        <v>24</v>
      </c>
      <c r="G80" s="39"/>
      <c r="H80" s="52" t="s">
        <v>123</v>
      </c>
      <c r="I80" s="41"/>
      <c r="J80" s="38" t="s">
        <v>32</v>
      </c>
      <c r="K80" s="38" t="s">
        <v>27</v>
      </c>
      <c r="L80" s="38" t="s">
        <v>33</v>
      </c>
      <c r="M80" s="38" t="s">
        <v>27</v>
      </c>
      <c r="N80" s="42">
        <f t="shared" si="1"/>
        <v>2500000</v>
      </c>
      <c r="O80" s="42"/>
      <c r="P80" s="42">
        <v>2500000</v>
      </c>
      <c r="Q80" s="2"/>
      <c r="R80" s="2"/>
    </row>
    <row r="81" spans="1:18" ht="11.25" customHeight="1" x14ac:dyDescent="0.25">
      <c r="A81" s="37" t="s">
        <v>21</v>
      </c>
      <c r="B81" s="37">
        <v>71</v>
      </c>
      <c r="C81" s="38" t="s">
        <v>22</v>
      </c>
      <c r="D81" s="38" t="s">
        <v>23</v>
      </c>
      <c r="E81" s="39">
        <v>15</v>
      </c>
      <c r="F81" s="38" t="s">
        <v>24</v>
      </c>
      <c r="G81" s="39"/>
      <c r="H81" s="52" t="s">
        <v>124</v>
      </c>
      <c r="I81" s="41"/>
      <c r="J81" s="38" t="s">
        <v>32</v>
      </c>
      <c r="K81" s="38" t="s">
        <v>27</v>
      </c>
      <c r="L81" s="38" t="s">
        <v>33</v>
      </c>
      <c r="M81" s="38" t="s">
        <v>27</v>
      </c>
      <c r="N81" s="42">
        <f t="shared" si="1"/>
        <v>8500000</v>
      </c>
      <c r="O81" s="42"/>
      <c r="P81" s="42">
        <v>8500000</v>
      </c>
      <c r="Q81" s="2"/>
      <c r="R81" s="2"/>
    </row>
    <row r="82" spans="1:18" ht="11.25" customHeight="1" x14ac:dyDescent="0.25">
      <c r="A82" s="37" t="s">
        <v>21</v>
      </c>
      <c r="B82" s="37">
        <v>72</v>
      </c>
      <c r="C82" s="38" t="s">
        <v>22</v>
      </c>
      <c r="D82" s="38" t="s">
        <v>23</v>
      </c>
      <c r="E82" s="39">
        <v>15</v>
      </c>
      <c r="F82" s="38" t="s">
        <v>30</v>
      </c>
      <c r="G82" s="39">
        <v>106</v>
      </c>
      <c r="H82" s="53" t="s">
        <v>125</v>
      </c>
      <c r="I82" s="41"/>
      <c r="J82" s="38" t="s">
        <v>26</v>
      </c>
      <c r="K82" s="38" t="s">
        <v>27</v>
      </c>
      <c r="L82" s="38" t="s">
        <v>27</v>
      </c>
      <c r="M82" s="38" t="s">
        <v>27</v>
      </c>
      <c r="N82" s="42">
        <f t="shared" si="1"/>
        <v>14500000</v>
      </c>
      <c r="O82" s="42">
        <v>14500000</v>
      </c>
      <c r="P82" s="42"/>
      <c r="Q82" s="2"/>
      <c r="R82" s="2"/>
    </row>
    <row r="83" spans="1:18" ht="11.25" customHeight="1" x14ac:dyDescent="0.25">
      <c r="A83" s="37" t="s">
        <v>21</v>
      </c>
      <c r="B83" s="37">
        <v>73</v>
      </c>
      <c r="C83" s="38" t="s">
        <v>22</v>
      </c>
      <c r="D83" s="38" t="s">
        <v>23</v>
      </c>
      <c r="E83" s="39">
        <v>15</v>
      </c>
      <c r="F83" s="38" t="s">
        <v>30</v>
      </c>
      <c r="G83" s="39">
        <v>106</v>
      </c>
      <c r="H83" s="53" t="s">
        <v>126</v>
      </c>
      <c r="I83" s="41"/>
      <c r="J83" s="38" t="s">
        <v>26</v>
      </c>
      <c r="K83" s="38" t="s">
        <v>27</v>
      </c>
      <c r="L83" s="38" t="s">
        <v>27</v>
      </c>
      <c r="M83" s="38" t="s">
        <v>27</v>
      </c>
      <c r="N83" s="42">
        <f t="shared" si="1"/>
        <v>13500000</v>
      </c>
      <c r="O83" s="42">
        <v>13500000</v>
      </c>
      <c r="P83" s="42"/>
      <c r="Q83" s="2"/>
      <c r="R83" s="2"/>
    </row>
    <row r="84" spans="1:18" ht="11.25" customHeight="1" x14ac:dyDescent="0.25">
      <c r="A84" s="37" t="s">
        <v>21</v>
      </c>
      <c r="B84" s="37">
        <v>74</v>
      </c>
      <c r="C84" s="38" t="s">
        <v>22</v>
      </c>
      <c r="D84" s="38" t="s">
        <v>23</v>
      </c>
      <c r="E84" s="39">
        <v>15</v>
      </c>
      <c r="F84" s="38" t="s">
        <v>30</v>
      </c>
      <c r="G84" s="39">
        <v>106</v>
      </c>
      <c r="H84" s="53" t="s">
        <v>127</v>
      </c>
      <c r="I84" s="41"/>
      <c r="J84" s="38" t="s">
        <v>26</v>
      </c>
      <c r="K84" s="38" t="s">
        <v>27</v>
      </c>
      <c r="L84" s="38" t="s">
        <v>27</v>
      </c>
      <c r="M84" s="38" t="s">
        <v>27</v>
      </c>
      <c r="N84" s="42">
        <f t="shared" si="1"/>
        <v>13000000</v>
      </c>
      <c r="O84" s="42">
        <v>13000000</v>
      </c>
      <c r="P84" s="42"/>
      <c r="Q84" s="2"/>
      <c r="R84" s="2"/>
    </row>
    <row r="85" spans="1:18" ht="11.25" customHeight="1" x14ac:dyDescent="0.25">
      <c r="A85" s="37" t="s">
        <v>21</v>
      </c>
      <c r="B85" s="37">
        <v>75</v>
      </c>
      <c r="C85" s="38" t="s">
        <v>22</v>
      </c>
      <c r="D85" s="38" t="s">
        <v>23</v>
      </c>
      <c r="E85" s="39">
        <v>15</v>
      </c>
      <c r="F85" s="38" t="s">
        <v>30</v>
      </c>
      <c r="G85" s="39">
        <v>106</v>
      </c>
      <c r="H85" s="53" t="s">
        <v>128</v>
      </c>
      <c r="I85" s="41"/>
      <c r="J85" s="38" t="s">
        <v>26</v>
      </c>
      <c r="K85" s="38" t="s">
        <v>27</v>
      </c>
      <c r="L85" s="38" t="s">
        <v>27</v>
      </c>
      <c r="M85" s="38" t="s">
        <v>27</v>
      </c>
      <c r="N85" s="42">
        <f t="shared" si="1"/>
        <v>25000000</v>
      </c>
      <c r="O85" s="42">
        <v>25000000</v>
      </c>
      <c r="P85" s="42"/>
      <c r="Q85" s="2"/>
      <c r="R85" s="2"/>
    </row>
    <row r="86" spans="1:18" ht="11.25" customHeight="1" x14ac:dyDescent="0.25">
      <c r="A86" s="37" t="s">
        <v>21</v>
      </c>
      <c r="B86" s="37">
        <v>76</v>
      </c>
      <c r="C86" s="38" t="s">
        <v>22</v>
      </c>
      <c r="D86" s="38" t="s">
        <v>23</v>
      </c>
      <c r="E86" s="39">
        <v>15</v>
      </c>
      <c r="F86" s="38" t="s">
        <v>129</v>
      </c>
      <c r="G86" s="39">
        <v>112</v>
      </c>
      <c r="H86" s="40" t="s">
        <v>130</v>
      </c>
      <c r="I86" s="41"/>
      <c r="J86" s="38" t="s">
        <v>26</v>
      </c>
      <c r="K86" s="38" t="s">
        <v>27</v>
      </c>
      <c r="L86" s="38" t="s">
        <v>131</v>
      </c>
      <c r="M86" s="38" t="s">
        <v>132</v>
      </c>
      <c r="N86" s="42">
        <f t="shared" si="1"/>
        <v>60000000</v>
      </c>
      <c r="O86" s="42">
        <v>60000000</v>
      </c>
      <c r="P86" s="42"/>
      <c r="Q86" s="2"/>
      <c r="R86" s="2"/>
    </row>
    <row r="87" spans="1:18" ht="11.25" customHeight="1" x14ac:dyDescent="0.25">
      <c r="A87" s="37" t="s">
        <v>21</v>
      </c>
      <c r="B87" s="37">
        <v>77</v>
      </c>
      <c r="C87" s="38" t="s">
        <v>22</v>
      </c>
      <c r="D87" s="38" t="s">
        <v>23</v>
      </c>
      <c r="E87" s="39">
        <v>15</v>
      </c>
      <c r="F87" s="38" t="s">
        <v>133</v>
      </c>
      <c r="G87" s="39">
        <v>78</v>
      </c>
      <c r="H87" s="40" t="s">
        <v>134</v>
      </c>
      <c r="I87" s="41"/>
      <c r="J87" s="38" t="s">
        <v>26</v>
      </c>
      <c r="K87" s="38" t="s">
        <v>33</v>
      </c>
      <c r="L87" s="38" t="s">
        <v>33</v>
      </c>
      <c r="M87" s="38" t="s">
        <v>33</v>
      </c>
      <c r="N87" s="42">
        <f t="shared" si="1"/>
        <v>32000000</v>
      </c>
      <c r="O87" s="42">
        <v>32000000</v>
      </c>
      <c r="P87" s="42"/>
      <c r="Q87" s="2"/>
      <c r="R87" s="2"/>
    </row>
    <row r="88" spans="1:18" ht="11.25" customHeight="1" x14ac:dyDescent="0.25">
      <c r="A88" s="37" t="s">
        <v>21</v>
      </c>
      <c r="B88" s="37">
        <v>78</v>
      </c>
      <c r="C88" s="38" t="s">
        <v>22</v>
      </c>
      <c r="D88" s="38" t="s">
        <v>23</v>
      </c>
      <c r="E88" s="39">
        <v>15</v>
      </c>
      <c r="F88" s="38" t="s">
        <v>135</v>
      </c>
      <c r="G88" s="39">
        <v>41</v>
      </c>
      <c r="H88" s="40" t="s">
        <v>136</v>
      </c>
      <c r="I88" s="41"/>
      <c r="J88" s="38" t="s">
        <v>26</v>
      </c>
      <c r="K88" s="38" t="s">
        <v>33</v>
      </c>
      <c r="L88" s="38" t="s">
        <v>33</v>
      </c>
      <c r="M88" s="38" t="s">
        <v>33</v>
      </c>
      <c r="N88" s="42">
        <f t="shared" si="1"/>
        <v>32000000</v>
      </c>
      <c r="O88" s="42">
        <v>32000000</v>
      </c>
      <c r="P88" s="42"/>
      <c r="Q88" s="2"/>
      <c r="R88" s="2"/>
    </row>
    <row r="89" spans="1:18" ht="11.25" customHeight="1" x14ac:dyDescent="0.25">
      <c r="A89" s="37" t="s">
        <v>21</v>
      </c>
      <c r="B89" s="37">
        <v>79</v>
      </c>
      <c r="C89" s="38" t="s">
        <v>22</v>
      </c>
      <c r="D89" s="38" t="s">
        <v>23</v>
      </c>
      <c r="E89" s="39">
        <v>15</v>
      </c>
      <c r="F89" s="38" t="s">
        <v>137</v>
      </c>
      <c r="G89" s="39">
        <v>38</v>
      </c>
      <c r="H89" s="40" t="s">
        <v>138</v>
      </c>
      <c r="I89" s="41"/>
      <c r="J89" s="38" t="s">
        <v>26</v>
      </c>
      <c r="K89" s="38" t="s">
        <v>33</v>
      </c>
      <c r="L89" s="38" t="s">
        <v>33</v>
      </c>
      <c r="M89" s="38" t="s">
        <v>33</v>
      </c>
      <c r="N89" s="42">
        <f t="shared" si="1"/>
        <v>45000000</v>
      </c>
      <c r="O89" s="42">
        <v>45000000</v>
      </c>
      <c r="P89" s="42"/>
      <c r="Q89" s="2"/>
      <c r="R89" s="2"/>
    </row>
    <row r="90" spans="1:18" ht="11.25" customHeight="1" x14ac:dyDescent="0.25">
      <c r="A90" s="37" t="s">
        <v>21</v>
      </c>
      <c r="B90" s="37">
        <v>80</v>
      </c>
      <c r="C90" s="38" t="s">
        <v>22</v>
      </c>
      <c r="D90" s="38" t="s">
        <v>23</v>
      </c>
      <c r="E90" s="39">
        <v>15</v>
      </c>
      <c r="F90" s="38" t="s">
        <v>139</v>
      </c>
      <c r="G90" s="39">
        <v>84</v>
      </c>
      <c r="H90" s="40" t="s">
        <v>140</v>
      </c>
      <c r="I90" s="41"/>
      <c r="J90" s="38" t="s">
        <v>26</v>
      </c>
      <c r="K90" s="38" t="s">
        <v>33</v>
      </c>
      <c r="L90" s="38" t="s">
        <v>33</v>
      </c>
      <c r="M90" s="38" t="s">
        <v>33</v>
      </c>
      <c r="N90" s="42">
        <f t="shared" si="1"/>
        <v>55000000</v>
      </c>
      <c r="O90" s="42">
        <v>55000000</v>
      </c>
      <c r="P90" s="42"/>
      <c r="Q90" s="2"/>
      <c r="R90" s="2"/>
    </row>
    <row r="91" spans="1:18" ht="11.25" customHeight="1" x14ac:dyDescent="0.25">
      <c r="A91" s="37" t="s">
        <v>21</v>
      </c>
      <c r="B91" s="37">
        <v>81</v>
      </c>
      <c r="C91" s="38" t="s">
        <v>22</v>
      </c>
      <c r="D91" s="38" t="s">
        <v>23</v>
      </c>
      <c r="E91" s="39">
        <v>15</v>
      </c>
      <c r="F91" s="38" t="s">
        <v>141</v>
      </c>
      <c r="G91" s="39">
        <v>80</v>
      </c>
      <c r="H91" s="40" t="s">
        <v>142</v>
      </c>
      <c r="I91" s="41"/>
      <c r="J91" s="38" t="s">
        <v>26</v>
      </c>
      <c r="K91" s="38" t="s">
        <v>33</v>
      </c>
      <c r="L91" s="38" t="s">
        <v>33</v>
      </c>
      <c r="M91" s="38" t="s">
        <v>33</v>
      </c>
      <c r="N91" s="42">
        <f t="shared" si="1"/>
        <v>42000000</v>
      </c>
      <c r="O91" s="42">
        <v>42000000</v>
      </c>
      <c r="P91" s="42"/>
      <c r="Q91" s="2"/>
      <c r="R91" s="2"/>
    </row>
    <row r="92" spans="1:18" ht="11.25" customHeight="1" x14ac:dyDescent="0.25">
      <c r="A92" s="37" t="s">
        <v>21</v>
      </c>
      <c r="B92" s="37">
        <v>82</v>
      </c>
      <c r="C92" s="38" t="s">
        <v>22</v>
      </c>
      <c r="D92" s="38" t="s">
        <v>23</v>
      </c>
      <c r="E92" s="39">
        <v>15</v>
      </c>
      <c r="F92" s="38" t="s">
        <v>143</v>
      </c>
      <c r="G92" s="39">
        <v>47</v>
      </c>
      <c r="H92" s="40" t="s">
        <v>144</v>
      </c>
      <c r="I92" s="41"/>
      <c r="J92" s="38" t="s">
        <v>26</v>
      </c>
      <c r="K92" s="38" t="s">
        <v>33</v>
      </c>
      <c r="L92" s="38" t="s">
        <v>33</v>
      </c>
      <c r="M92" s="38" t="s">
        <v>33</v>
      </c>
      <c r="N92" s="42">
        <f t="shared" si="1"/>
        <v>55000000</v>
      </c>
      <c r="O92" s="42">
        <v>55000000</v>
      </c>
      <c r="P92" s="42"/>
      <c r="Q92" s="2"/>
      <c r="R92" s="2"/>
    </row>
    <row r="93" spans="1:18" ht="11.25" customHeight="1" x14ac:dyDescent="0.25">
      <c r="A93" s="37" t="s">
        <v>21</v>
      </c>
      <c r="B93" s="37">
        <v>83</v>
      </c>
      <c r="C93" s="38" t="s">
        <v>22</v>
      </c>
      <c r="D93" s="38" t="s">
        <v>23</v>
      </c>
      <c r="E93" s="39">
        <v>15</v>
      </c>
      <c r="F93" s="38" t="s">
        <v>145</v>
      </c>
      <c r="G93" s="39">
        <v>26</v>
      </c>
      <c r="H93" s="40" t="s">
        <v>146</v>
      </c>
      <c r="I93" s="41"/>
      <c r="J93" s="38" t="s">
        <v>26</v>
      </c>
      <c r="K93" s="38" t="s">
        <v>33</v>
      </c>
      <c r="L93" s="38" t="s">
        <v>33</v>
      </c>
      <c r="M93" s="38" t="s">
        <v>33</v>
      </c>
      <c r="N93" s="42">
        <f t="shared" si="1"/>
        <v>45000000</v>
      </c>
      <c r="O93" s="42">
        <v>45000000</v>
      </c>
      <c r="P93" s="42"/>
      <c r="Q93" s="2"/>
      <c r="R93" s="2"/>
    </row>
    <row r="94" spans="1:18" ht="11.25" customHeight="1" x14ac:dyDescent="0.25">
      <c r="A94" s="37" t="s">
        <v>21</v>
      </c>
      <c r="B94" s="37">
        <v>84</v>
      </c>
      <c r="C94" s="38" t="s">
        <v>22</v>
      </c>
      <c r="D94" s="38" t="s">
        <v>23</v>
      </c>
      <c r="E94" s="39">
        <v>15</v>
      </c>
      <c r="F94" s="38" t="s">
        <v>76</v>
      </c>
      <c r="G94" s="39">
        <v>86</v>
      </c>
      <c r="H94" s="40" t="s">
        <v>147</v>
      </c>
      <c r="I94" s="41"/>
      <c r="J94" s="38" t="s">
        <v>26</v>
      </c>
      <c r="K94" s="38" t="s">
        <v>33</v>
      </c>
      <c r="L94" s="38" t="s">
        <v>33</v>
      </c>
      <c r="M94" s="38" t="s">
        <v>33</v>
      </c>
      <c r="N94" s="42">
        <f t="shared" si="1"/>
        <v>45000000</v>
      </c>
      <c r="O94" s="42">
        <v>45000000</v>
      </c>
      <c r="P94" s="42"/>
      <c r="Q94" s="2"/>
      <c r="R94" s="2"/>
    </row>
    <row r="95" spans="1:18" ht="11.25" customHeight="1" x14ac:dyDescent="0.25">
      <c r="A95" s="37" t="s">
        <v>21</v>
      </c>
      <c r="B95" s="37">
        <v>85</v>
      </c>
      <c r="C95" s="38" t="s">
        <v>22</v>
      </c>
      <c r="D95" s="38" t="s">
        <v>23</v>
      </c>
      <c r="E95" s="39">
        <v>15</v>
      </c>
      <c r="F95" s="38" t="s">
        <v>148</v>
      </c>
      <c r="G95" s="39">
        <v>117</v>
      </c>
      <c r="H95" s="40" t="s">
        <v>149</v>
      </c>
      <c r="I95" s="41"/>
      <c r="J95" s="38" t="s">
        <v>26</v>
      </c>
      <c r="K95" s="38" t="s">
        <v>33</v>
      </c>
      <c r="L95" s="38" t="s">
        <v>33</v>
      </c>
      <c r="M95" s="38" t="s">
        <v>33</v>
      </c>
      <c r="N95" s="42">
        <f t="shared" si="1"/>
        <v>45000000</v>
      </c>
      <c r="O95" s="42">
        <v>45000000</v>
      </c>
      <c r="P95" s="42"/>
      <c r="Q95" s="2"/>
      <c r="R95" s="2"/>
    </row>
    <row r="96" spans="1:18" ht="11.25" customHeight="1" x14ac:dyDescent="0.25">
      <c r="A96" s="37" t="s">
        <v>21</v>
      </c>
      <c r="B96" s="37">
        <v>86</v>
      </c>
      <c r="C96" s="38" t="s">
        <v>22</v>
      </c>
      <c r="D96" s="38" t="s">
        <v>23</v>
      </c>
      <c r="E96" s="39">
        <v>15</v>
      </c>
      <c r="F96" s="38" t="s">
        <v>111</v>
      </c>
      <c r="G96" s="39">
        <v>51</v>
      </c>
      <c r="H96" s="40" t="s">
        <v>150</v>
      </c>
      <c r="I96" s="41"/>
      <c r="J96" s="38" t="s">
        <v>26</v>
      </c>
      <c r="K96" s="38" t="s">
        <v>33</v>
      </c>
      <c r="L96" s="38" t="s">
        <v>33</v>
      </c>
      <c r="M96" s="38" t="s">
        <v>33</v>
      </c>
      <c r="N96" s="42">
        <f t="shared" si="1"/>
        <v>22000000</v>
      </c>
      <c r="O96" s="42"/>
      <c r="P96" s="42">
        <v>22000000</v>
      </c>
      <c r="Q96" s="2"/>
      <c r="R96" s="2"/>
    </row>
    <row r="97" spans="1:18" ht="11.25" customHeight="1" x14ac:dyDescent="0.25">
      <c r="A97" s="1"/>
      <c r="B97" s="1"/>
      <c r="C97" s="1"/>
      <c r="D97" s="1"/>
      <c r="E97" s="1"/>
      <c r="F97" s="1"/>
      <c r="G97" s="1"/>
      <c r="H97" s="2"/>
      <c r="I97" s="2"/>
      <c r="J97" s="1"/>
      <c r="K97" s="2"/>
      <c r="L97" s="2"/>
      <c r="M97" s="2"/>
      <c r="N97" s="3"/>
      <c r="O97" s="3"/>
      <c r="P97" s="3"/>
      <c r="Q97" s="2"/>
      <c r="R97" s="2"/>
    </row>
    <row r="98" spans="1:18" ht="11.25" customHeight="1" x14ac:dyDescent="0.25">
      <c r="A98" s="1"/>
      <c r="B98" s="1"/>
      <c r="C98" s="1"/>
      <c r="D98" s="1"/>
      <c r="E98" s="1"/>
      <c r="F98" s="1"/>
      <c r="G98" s="1"/>
      <c r="H98" s="2"/>
      <c r="I98" s="2"/>
      <c r="J98" s="1"/>
      <c r="K98" s="2"/>
      <c r="L98" s="2"/>
      <c r="M98" s="2"/>
      <c r="N98" s="3"/>
      <c r="O98" s="3"/>
      <c r="P98" s="3"/>
      <c r="Q98" s="2"/>
      <c r="R98" s="2"/>
    </row>
    <row r="99" spans="1:18" ht="11.25" customHeight="1" x14ac:dyDescent="0.25">
      <c r="A99" s="1"/>
      <c r="B99" s="1"/>
      <c r="C99" s="1"/>
      <c r="D99" s="1"/>
      <c r="E99" s="1"/>
      <c r="F99" s="1"/>
      <c r="G99" s="1"/>
      <c r="H99" s="2"/>
      <c r="I99" s="2"/>
      <c r="J99" s="1"/>
      <c r="K99" s="2"/>
      <c r="L99" s="2"/>
      <c r="M99" s="2"/>
      <c r="N99" s="3"/>
      <c r="O99" s="3"/>
      <c r="P99" s="3"/>
      <c r="Q99" s="2"/>
      <c r="R99" s="2"/>
    </row>
    <row r="100" spans="1:18" ht="11.25" customHeight="1" x14ac:dyDescent="0.25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2"/>
      <c r="L100" s="2"/>
      <c r="M100" s="2"/>
      <c r="N100" s="3"/>
      <c r="O100" s="3"/>
      <c r="P100" s="3"/>
      <c r="Q100" s="2"/>
      <c r="R100" s="2"/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ErrorMessage="1" sqref="K9:L9" xr:uid="{FD0C88A6-F44F-4879-AC6B-B86EE59212CE}">
      <formula1>pft_sn</formula1>
    </dataValidation>
  </dataValidations>
  <printOptions horizontalCentered="1"/>
  <pageMargins left="0.39370078740157483" right="0.39370078740157483" top="0.59055118110236227" bottom="0.39370078740157483" header="0" footer="0"/>
  <pageSetup paperSize="5" scale="68" fitToHeight="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 AMBIENTE</vt:lpstr>
      <vt:lpstr>'M AMBIENTE'!Títulos_a_imprimir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2021-01-25T22:26:00Z</cp:lastPrinted>
  <dcterms:created xsi:type="dcterms:W3CDTF">2021-01-25T22:25:20Z</dcterms:created>
  <dcterms:modified xsi:type="dcterms:W3CDTF">2021-01-25T22:26:36Z</dcterms:modified>
</cp:coreProperties>
</file>