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PPE\Downloads\"/>
    </mc:Choice>
  </mc:AlternateContent>
  <xr:revisionPtr revIDLastSave="0" documentId="13_ncr:1_{24418A34-3ACD-4796-BDE7-C5018B59F44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euda Pública" sheetId="4" r:id="rId1"/>
  </sheets>
  <definedNames>
    <definedName name="_xlnm.Print_Area" localSheetId="0">'Deuda Pública'!$B$2:$X$69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4" l="1"/>
  <c r="H16" i="4"/>
  <c r="G16" i="4"/>
  <c r="F16" i="4"/>
  <c r="E16" i="4"/>
  <c r="D16" i="4"/>
  <c r="I63" i="4" l="1"/>
  <c r="H63" i="4"/>
  <c r="G63" i="4"/>
  <c r="F63" i="4"/>
  <c r="E63" i="4"/>
  <c r="D63" i="4"/>
  <c r="I44" i="4"/>
  <c r="H44" i="4"/>
  <c r="G44" i="4"/>
  <c r="F44" i="4"/>
  <c r="E44" i="4"/>
  <c r="D44" i="4"/>
  <c r="I40" i="4"/>
  <c r="H40" i="4"/>
  <c r="G40" i="4"/>
  <c r="F40" i="4"/>
  <c r="E40" i="4"/>
  <c r="D40" i="4"/>
  <c r="I36" i="4"/>
  <c r="H36" i="4"/>
  <c r="G36" i="4"/>
  <c r="F36" i="4"/>
  <c r="E36" i="4"/>
  <c r="D36" i="4"/>
  <c r="I24" i="4"/>
  <c r="H24" i="4"/>
  <c r="G24" i="4"/>
  <c r="F24" i="4"/>
  <c r="E24" i="4"/>
  <c r="D24" i="4"/>
  <c r="I20" i="4"/>
  <c r="H20" i="4"/>
  <c r="G20" i="4"/>
  <c r="F20" i="4"/>
  <c r="E20" i="4"/>
  <c r="D20" i="4"/>
  <c r="I11" i="4"/>
  <c r="H11" i="4"/>
  <c r="G11" i="4"/>
  <c r="F11" i="4"/>
  <c r="E11" i="4"/>
  <c r="D11" i="4"/>
  <c r="D14" i="4" s="1"/>
  <c r="E8" i="4" s="1"/>
  <c r="F64" i="4" l="1"/>
  <c r="E64" i="4"/>
  <c r="D48" i="4"/>
  <c r="E14" i="4"/>
  <c r="F8" i="4" s="1"/>
  <c r="F14" i="4" s="1"/>
  <c r="G8" i="4" s="1"/>
  <c r="G14" i="4" s="1"/>
  <c r="H8" i="4" s="1"/>
  <c r="H14" i="4" s="1"/>
  <c r="I8" i="4" s="1"/>
  <c r="I14" i="4" s="1"/>
  <c r="H48" i="4"/>
  <c r="G64" i="4"/>
  <c r="F48" i="4"/>
  <c r="H64" i="4"/>
  <c r="I64" i="4"/>
  <c r="E48" i="4"/>
  <c r="G48" i="4"/>
  <c r="I48" i="4"/>
  <c r="E49" i="4" l="1"/>
  <c r="I49" i="4"/>
  <c r="G49" i="4"/>
  <c r="F49" i="4"/>
  <c r="H49" i="4"/>
</calcChain>
</file>

<file path=xl/sharedStrings.xml><?xml version="1.0" encoding="utf-8"?>
<sst xmlns="http://schemas.openxmlformats.org/spreadsheetml/2006/main" count="72" uniqueCount="53">
  <si>
    <t>Banca Comercial</t>
  </si>
  <si>
    <t>Banca de Desarrollo</t>
  </si>
  <si>
    <t>Proveedores y Contratistas</t>
  </si>
  <si>
    <t>2° Trim.</t>
  </si>
  <si>
    <t>3er. Trim.</t>
  </si>
  <si>
    <t>1er. Trim.</t>
  </si>
  <si>
    <t>Organismos</t>
  </si>
  <si>
    <t>Contrataciones</t>
  </si>
  <si>
    <t>Amortizaciones</t>
  </si>
  <si>
    <t>Saldo Inicial</t>
  </si>
  <si>
    <t>Endeudamiento neto</t>
  </si>
  <si>
    <t>Mercado de Valores</t>
  </si>
  <si>
    <t xml:space="preserve">Total </t>
  </si>
  <si>
    <t>Intereses Cubiertos de la Deuda Pública Consolidada</t>
  </si>
  <si>
    <t>Total</t>
  </si>
  <si>
    <t>Evolución del Saldo de la Deuda Pública Consolidada</t>
  </si>
  <si>
    <t>DEUDA PÚBLICA CONSOLIDADA DEL GOBIERNO DEL ESTADO DE MEXICO</t>
  </si>
  <si>
    <t>Estructura de la Deuda Pública Consolidada</t>
  </si>
  <si>
    <t>Variación</t>
  </si>
  <si>
    <t>Corto Plazo</t>
  </si>
  <si>
    <t>Largo Plazo</t>
  </si>
  <si>
    <t>NOTA:</t>
  </si>
  <si>
    <t>Directa</t>
  </si>
  <si>
    <t>Contingente</t>
  </si>
  <si>
    <t xml:space="preserve"> -HSBC</t>
  </si>
  <si>
    <t xml:space="preserve"> - Contratistas Sector Central</t>
  </si>
  <si>
    <t xml:space="preserve"> -Bancomer</t>
  </si>
  <si>
    <t xml:space="preserve"> -Santander</t>
  </si>
  <si>
    <t xml:space="preserve"> -Interacciones</t>
  </si>
  <si>
    <t xml:space="preserve"> -Banorte</t>
  </si>
  <si>
    <t xml:space="preserve"> -Inbursa</t>
  </si>
  <si>
    <t>Contratistas y Proveedores</t>
  </si>
  <si>
    <t xml:space="preserve"> -Banco del Bajío</t>
  </si>
  <si>
    <t xml:space="preserve"> - Cert. Bursátiles</t>
  </si>
  <si>
    <t xml:space="preserve"> -</t>
  </si>
  <si>
    <t xml:space="preserve"> - Contratistas Organismos Aux. Avalados</t>
  </si>
  <si>
    <r>
      <t xml:space="preserve"> (Millones de Pesos) </t>
    </r>
    <r>
      <rPr>
        <b/>
        <vertAlign val="superscript"/>
        <sz val="9"/>
        <color theme="1"/>
        <rFont val="Cambria"/>
        <family val="1"/>
        <scheme val="major"/>
      </rPr>
      <t xml:space="preserve">1_/ </t>
    </r>
  </si>
  <si>
    <t xml:space="preserve"> -Banobras </t>
  </si>
  <si>
    <t>3_/</t>
  </si>
  <si>
    <r>
      <t>4° Trim.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</si>
  <si>
    <t>Saldo de los Créditos</t>
  </si>
  <si>
    <t>Saldo de Deuda Pública</t>
  </si>
  <si>
    <r>
      <t xml:space="preserve">Bono cupón cero </t>
    </r>
    <r>
      <rPr>
        <b/>
        <vertAlign val="superscript"/>
        <sz val="11"/>
        <color theme="1"/>
        <rFont val="Calibri"/>
        <family val="2"/>
        <scheme val="minor"/>
      </rPr>
      <t>4_/</t>
    </r>
  </si>
  <si>
    <t xml:space="preserve"> -Scotia Bank</t>
  </si>
  <si>
    <t xml:space="preserve"> 3_/ Las Contrataciones y Amortizaciones  fueron realizadas al amparo del Decreto Número 318, publicado en el Periódico Oficial el 10 de agosto de 2018; por el que se autorizó la Reestructura o Refinanciamiento de  la Deuda Pública Estatal, efectiva el 1 de noviembre de 2018.</t>
  </si>
  <si>
    <t xml:space="preserve"> 4_/ Datos proporcionados por la Dirección General Adjunta Fiduciaria de BANOBRAS,S.N.C.</t>
  </si>
  <si>
    <t>-</t>
  </si>
  <si>
    <r>
      <t xml:space="preserve">Otros </t>
    </r>
    <r>
      <rPr>
        <vertAlign val="superscript"/>
        <sz val="11"/>
        <color theme="1"/>
        <rFont val="Calibri"/>
        <family val="2"/>
        <scheme val="minor"/>
      </rPr>
      <t>5_/</t>
    </r>
  </si>
  <si>
    <t xml:space="preserve"> 5_/ Incluye Derivados y Comisiones de la Deuda Pública.</t>
  </si>
  <si>
    <r>
      <t xml:space="preserve">2021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vertAlign val="superscript"/>
        <sz val="9"/>
        <color theme="1"/>
        <rFont val="Calibri"/>
        <family val="2"/>
        <scheme val="minor"/>
      </rPr>
      <t>_/</t>
    </r>
  </si>
  <si>
    <t xml:space="preserve"> 1_/ Cifras de Cuenta Pública 2011-2020. </t>
  </si>
  <si>
    <t xml:space="preserve"> -CitiBanamex</t>
  </si>
  <si>
    <t xml:space="preserve"> 2_/ Cifras Preliminares Cierre 4T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</si>
</sst>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-&quot;$&quot;* #,##0_-;\-&quot;$&quot;* #,##0_-;_-&quot;$&quot;* &quot;-&quot;_-;_-@_-"/>
    <numFmt numFmtId="41" formatCode="_-* #,##0_-;\-* #,##0_-;_-* &quot;-&quot;_-;_-@_-"/>
    <numFmt numFmtId="43" formatCode="_-* #,##0.00_-;\-* #,##0.00_-;_-* &quot;-&quot;??_-;_-@_-"/>
    <numFmt numFmtId="164" formatCode="#,##0.0"/>
    <numFmt numFmtId="165" formatCode="#,##0.0_ ;[Red]\-#,##0.0\ "/>
    <numFmt numFmtId="166" formatCode="_(&quot;$&quot;* #,##0_);_(&quot;$&quot;* \(#,##0\);_(&quot;$&quot;* &quot;-&quot;_);_(@_)"/>
    <numFmt numFmtId="167" formatCode="_(* #,##0_);_(* \(#,##0\);_(* &quot;-&quot;_);_(@_)"/>
    <numFmt numFmtId="168" formatCode="_-[$€-2]* #,##0.00_-;\-[$€-2]* #,##0.00_-;_-[$€-2]* &quot;-&quot;??_-"/>
    <numFmt numFmtId="169" formatCode="_-* #,##0.0_-;\-* #,##0.0_-;_-* &quot;-&quot;??_-;_-@_-"/>
    <numFmt numFmtId="170" formatCode="#,##0.00000000"/>
    <numFmt numFmtId="171" formatCode="#,##0.0000000000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b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vertAlign val="superscript"/>
      <sz val="9"/>
      <color theme="1"/>
      <name val="Cambria"/>
      <family val="1"/>
      <scheme val="major"/>
    </font>
    <font>
      <b/>
      <vertAlign val="superscript"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5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5" fillId="0" borderId="0"/>
    <xf numFmtId="0" fontId="12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7" fillId="5" borderId="0" applyNumberFormat="0" applyBorder="0" applyAlignment="0" applyProtection="0"/>
    <xf numFmtId="0" fontId="15" fillId="22" borderId="24" applyNumberFormat="0" applyAlignment="0" applyProtection="0"/>
    <xf numFmtId="41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25" applyNumberFormat="0" applyFill="0" applyAlignment="0" applyProtection="0"/>
    <xf numFmtId="0" fontId="23" fillId="0" borderId="26" applyNumberFormat="0" applyFill="0" applyAlignment="0" applyProtection="0"/>
    <xf numFmtId="0" fontId="16" fillId="0" borderId="27" applyNumberFormat="0" applyFill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8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22" borderId="28" applyNumberFormat="0" applyAlignment="0" applyProtection="0"/>
    <xf numFmtId="9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29" applyNumberFormat="0" applyFill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6" fillId="0" borderId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8">
    <xf numFmtId="0" fontId="0" fillId="0" borderId="0" xfId="0"/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" fontId="0" fillId="0" borderId="0" xfId="0" applyNumberFormat="1"/>
    <xf numFmtId="164" fontId="0" fillId="0" borderId="0" xfId="0" applyNumberFormat="1"/>
    <xf numFmtId="0" fontId="0" fillId="0" borderId="10" xfId="0" applyBorder="1"/>
    <xf numFmtId="0" fontId="2" fillId="0" borderId="10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164" fontId="2" fillId="0" borderId="11" xfId="0" applyNumberFormat="1" applyFont="1" applyBorder="1" applyAlignment="1">
      <alignment vertical="center"/>
    </xf>
    <xf numFmtId="164" fontId="0" fillId="0" borderId="11" xfId="0" applyNumberFormat="1" applyBorder="1"/>
    <xf numFmtId="164" fontId="2" fillId="0" borderId="0" xfId="0" applyNumberFormat="1" applyFont="1"/>
    <xf numFmtId="164" fontId="2" fillId="0" borderId="11" xfId="0" applyNumberFormat="1" applyFont="1" applyBorder="1"/>
    <xf numFmtId="165" fontId="0" fillId="0" borderId="0" xfId="0" applyNumberFormat="1"/>
    <xf numFmtId="165" fontId="0" fillId="0" borderId="11" xfId="0" applyNumberFormat="1" applyBorder="1"/>
    <xf numFmtId="0" fontId="0" fillId="0" borderId="11" xfId="0" applyBorder="1"/>
    <xf numFmtId="164" fontId="2" fillId="0" borderId="0" xfId="1" applyNumberFormat="1" applyFont="1" applyAlignment="1">
      <alignment vertical="center"/>
    </xf>
    <xf numFmtId="164" fontId="2" fillId="0" borderId="11" xfId="1" applyNumberFormat="1" applyFont="1" applyBorder="1" applyAlignment="1">
      <alignment vertic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8" fillId="0" borderId="1" xfId="0" applyFont="1" applyBorder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8" fillId="0" borderId="0" xfId="0" applyFont="1"/>
    <xf numFmtId="0" fontId="2" fillId="2" borderId="0" xfId="0" applyFont="1" applyFill="1" applyAlignment="1">
      <alignment horizontal="right" vertical="center" wrapText="1"/>
    </xf>
    <xf numFmtId="164" fontId="1" fillId="2" borderId="0" xfId="1" applyNumberFormat="1" applyFill="1" applyAlignment="1">
      <alignment vertical="center"/>
    </xf>
    <xf numFmtId="164" fontId="1" fillId="2" borderId="11" xfId="1" applyNumberFormat="1" applyFill="1" applyBorder="1" applyAlignment="1">
      <alignment vertical="center"/>
    </xf>
    <xf numFmtId="0" fontId="0" fillId="0" borderId="15" xfId="0" applyBorder="1"/>
    <xf numFmtId="169" fontId="2" fillId="0" borderId="15" xfId="1" applyNumberFormat="1" applyFont="1" applyBorder="1"/>
    <xf numFmtId="169" fontId="2" fillId="0" borderId="0" xfId="1" applyNumberFormat="1" applyFont="1"/>
    <xf numFmtId="169" fontId="0" fillId="0" borderId="15" xfId="1" applyNumberFormat="1" applyFont="1" applyBorder="1"/>
    <xf numFmtId="169" fontId="0" fillId="0" borderId="15" xfId="0" applyNumberFormat="1" applyBorder="1"/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vertical="center"/>
    </xf>
    <xf numFmtId="164" fontId="2" fillId="0" borderId="14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165" fontId="0" fillId="0" borderId="11" xfId="0" applyNumberFormat="1" applyBorder="1" applyAlignment="1">
      <alignment vertical="center"/>
    </xf>
    <xf numFmtId="0" fontId="2" fillId="0" borderId="16" xfId="0" applyFont="1" applyBorder="1" applyAlignment="1">
      <alignment horizontal="right"/>
    </xf>
    <xf numFmtId="169" fontId="0" fillId="0" borderId="0" xfId="1" applyNumberFormat="1" applyFont="1"/>
    <xf numFmtId="169" fontId="0" fillId="0" borderId="0" xfId="0" applyNumberFormat="1"/>
    <xf numFmtId="169" fontId="0" fillId="0" borderId="11" xfId="0" applyNumberFormat="1" applyBorder="1"/>
    <xf numFmtId="169" fontId="0" fillId="0" borderId="11" xfId="1" applyNumberFormat="1" applyFont="1" applyBorder="1"/>
    <xf numFmtId="169" fontId="2" fillId="0" borderId="11" xfId="1" applyNumberFormat="1" applyFont="1" applyBorder="1"/>
    <xf numFmtId="0" fontId="0" fillId="0" borderId="16" xfId="0" applyBorder="1"/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right" vertical="center" wrapText="1"/>
    </xf>
    <xf numFmtId="164" fontId="1" fillId="2" borderId="13" xfId="1" applyNumberFormat="1" applyFill="1" applyBorder="1" applyAlignment="1">
      <alignment vertical="center"/>
    </xf>
    <xf numFmtId="164" fontId="1" fillId="2" borderId="14" xfId="1" applyNumberFormat="1" applyFill="1" applyBorder="1" applyAlignment="1">
      <alignment vertical="center"/>
    </xf>
    <xf numFmtId="0" fontId="3" fillId="0" borderId="10" xfId="0" applyFont="1" applyBorder="1"/>
    <xf numFmtId="169" fontId="2" fillId="0" borderId="11" xfId="1" applyNumberFormat="1" applyFont="1" applyBorder="1" applyAlignment="1">
      <alignment horizontal="center" vertical="center"/>
    </xf>
    <xf numFmtId="169" fontId="0" fillId="0" borderId="0" xfId="1" applyNumberFormat="1" applyFont="1" applyAlignment="1">
      <alignment horizontal="center"/>
    </xf>
    <xf numFmtId="43" fontId="0" fillId="0" borderId="0" xfId="1" applyFont="1"/>
    <xf numFmtId="164" fontId="0" fillId="2" borderId="0" xfId="1" applyNumberFormat="1" applyFont="1" applyFill="1" applyAlignment="1">
      <alignment vertical="center"/>
    </xf>
    <xf numFmtId="164" fontId="0" fillId="2" borderId="13" xfId="1" applyNumberFormat="1" applyFont="1" applyFill="1" applyBorder="1" applyAlignment="1">
      <alignment vertical="center"/>
    </xf>
    <xf numFmtId="169" fontId="0" fillId="0" borderId="16" xfId="0" applyNumberFormat="1" applyBorder="1"/>
    <xf numFmtId="0" fontId="2" fillId="0" borderId="16" xfId="0" applyFont="1" applyBorder="1"/>
    <xf numFmtId="0" fontId="2" fillId="0" borderId="15" xfId="0" applyFont="1" applyBorder="1"/>
    <xf numFmtId="0" fontId="2" fillId="0" borderId="17" xfId="0" applyFont="1" applyBorder="1" applyAlignment="1">
      <alignment horizontal="center" vertical="center"/>
    </xf>
    <xf numFmtId="169" fontId="2" fillId="0" borderId="16" xfId="1" applyNumberFormat="1" applyFont="1" applyBorder="1"/>
    <xf numFmtId="43" fontId="0" fillId="0" borderId="0" xfId="0" applyNumberFormat="1"/>
    <xf numFmtId="169" fontId="1" fillId="2" borderId="0" xfId="1" applyNumberFormat="1" applyFill="1" applyAlignment="1">
      <alignment vertical="center"/>
    </xf>
    <xf numFmtId="0" fontId="11" fillId="3" borderId="0" xfId="0" applyFont="1" applyFill="1" applyAlignment="1">
      <alignment horizontal="right" vertical="center"/>
    </xf>
    <xf numFmtId="164" fontId="2" fillId="0" borderId="12" xfId="0" applyNumberFormat="1" applyFont="1" applyBorder="1" applyAlignment="1">
      <alignment vertical="center"/>
    </xf>
    <xf numFmtId="170" fontId="0" fillId="0" borderId="0" xfId="0" applyNumberFormat="1"/>
    <xf numFmtId="169" fontId="2" fillId="0" borderId="0" xfId="0" applyNumberFormat="1" applyFont="1" applyAlignment="1">
      <alignment horizontal="center"/>
    </xf>
    <xf numFmtId="169" fontId="0" fillId="0" borderId="0" xfId="0" applyNumberFormat="1" applyAlignment="1">
      <alignment horizontal="center"/>
    </xf>
    <xf numFmtId="169" fontId="0" fillId="2" borderId="0" xfId="1" applyNumberFormat="1" applyFont="1" applyFill="1" applyAlignment="1">
      <alignment vertical="center"/>
    </xf>
    <xf numFmtId="0" fontId="25" fillId="0" borderId="9" xfId="0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4" fontId="2" fillId="0" borderId="0" xfId="0" applyNumberFormat="1" applyFont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5" xfId="1" applyNumberFormat="1" applyFont="1" applyBorder="1"/>
    <xf numFmtId="164" fontId="2" fillId="0" borderId="17" xfId="1" applyNumberFormat="1" applyFont="1" applyBorder="1"/>
    <xf numFmtId="164" fontId="0" fillId="0" borderId="0" xfId="1" applyNumberFormat="1" applyFont="1"/>
    <xf numFmtId="164" fontId="0" fillId="0" borderId="11" xfId="1" applyNumberFormat="1" applyFont="1" applyBorder="1"/>
    <xf numFmtId="164" fontId="0" fillId="0" borderId="0" xfId="0" applyNumberFormat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2" fillId="0" borderId="0" xfId="1" applyNumberFormat="1" applyFont="1"/>
    <xf numFmtId="164" fontId="0" fillId="0" borderId="11" xfId="0" applyNumberFormat="1" applyBorder="1" applyAlignment="1">
      <alignment vertical="center"/>
    </xf>
    <xf numFmtId="164" fontId="0" fillId="2" borderId="11" xfId="1" applyNumberFormat="1" applyFont="1" applyFill="1" applyBorder="1" applyAlignment="1">
      <alignment vertical="center"/>
    </xf>
    <xf numFmtId="171" fontId="0" fillId="0" borderId="0" xfId="0" applyNumberFormat="1"/>
    <xf numFmtId="164" fontId="27" fillId="0" borderId="11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/>
    </xf>
    <xf numFmtId="169" fontId="0" fillId="0" borderId="15" xfId="1" applyNumberFormat="1" applyFont="1" applyBorder="1" applyAlignment="1">
      <alignment horizontal="center"/>
    </xf>
    <xf numFmtId="169" fontId="0" fillId="0" borderId="11" xfId="1" applyNumberFormat="1" applyFont="1" applyBorder="1" applyAlignment="1">
      <alignment horizontal="center"/>
    </xf>
    <xf numFmtId="169" fontId="0" fillId="0" borderId="17" xfId="1" applyNumberFormat="1" applyFont="1" applyBorder="1" applyAlignment="1">
      <alignment horizontal="center"/>
    </xf>
    <xf numFmtId="0" fontId="2" fillId="2" borderId="20" xfId="0" applyFont="1" applyFill="1" applyBorder="1" applyAlignment="1">
      <alignment horizontal="right" vertical="center" wrapText="1"/>
    </xf>
    <xf numFmtId="164" fontId="27" fillId="0" borderId="0" xfId="0" applyNumberFormat="1" applyFont="1" applyBorder="1"/>
    <xf numFmtId="169" fontId="2" fillId="0" borderId="16" xfId="1" applyNumberFormat="1" applyFont="1" applyBorder="1" applyAlignment="1">
      <alignment horizontal="center"/>
    </xf>
    <xf numFmtId="169" fontId="2" fillId="0" borderId="17" xfId="1" applyNumberFormat="1" applyFont="1" applyBorder="1"/>
    <xf numFmtId="0" fontId="0" fillId="0" borderId="30" xfId="0" applyBorder="1"/>
    <xf numFmtId="0" fontId="2" fillId="0" borderId="30" xfId="0" applyFont="1" applyBorder="1" applyAlignment="1">
      <alignment horizontal="center" vertical="center" wrapText="1"/>
    </xf>
    <xf numFmtId="0" fontId="3" fillId="0" borderId="30" xfId="0" applyFont="1" applyBorder="1"/>
    <xf numFmtId="0" fontId="2" fillId="0" borderId="30" xfId="0" applyFont="1" applyBorder="1"/>
    <xf numFmtId="0" fontId="2" fillId="0" borderId="30" xfId="0" applyFont="1" applyBorder="1" applyAlignment="1">
      <alignment horizontal="right"/>
    </xf>
    <xf numFmtId="0" fontId="2" fillId="0" borderId="31" xfId="0" applyFont="1" applyBorder="1" applyAlignment="1">
      <alignment horizontal="right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wrapText="1"/>
    </xf>
    <xf numFmtId="0" fontId="2" fillId="2" borderId="21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4" borderId="7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</cellXfs>
  <cellStyles count="155">
    <cellStyle name="20% - Accent1" xfId="10" xr:uid="{00000000-0005-0000-0000-000000000000}"/>
    <cellStyle name="20% - Accent1 2" xfId="85" xr:uid="{00000000-0005-0000-0000-000001000000}"/>
    <cellStyle name="20% - Accent2" xfId="11" xr:uid="{00000000-0005-0000-0000-000002000000}"/>
    <cellStyle name="20% - Accent2 2" xfId="86" xr:uid="{00000000-0005-0000-0000-000003000000}"/>
    <cellStyle name="20% - Accent3" xfId="12" xr:uid="{00000000-0005-0000-0000-000004000000}"/>
    <cellStyle name="20% - Accent3 2" xfId="87" xr:uid="{00000000-0005-0000-0000-000005000000}"/>
    <cellStyle name="20% - Accent4" xfId="13" xr:uid="{00000000-0005-0000-0000-000006000000}"/>
    <cellStyle name="20% - Accent4 2" xfId="88" xr:uid="{00000000-0005-0000-0000-000007000000}"/>
    <cellStyle name="20% - Accent5" xfId="14" xr:uid="{00000000-0005-0000-0000-000008000000}"/>
    <cellStyle name="20% - Accent5 2" xfId="89" xr:uid="{00000000-0005-0000-0000-000009000000}"/>
    <cellStyle name="20% - Accent6" xfId="15" xr:uid="{00000000-0005-0000-0000-00000A000000}"/>
    <cellStyle name="20% - Accent6 2" xfId="90" xr:uid="{00000000-0005-0000-0000-00000B000000}"/>
    <cellStyle name="40% - Accent1" xfId="16" xr:uid="{00000000-0005-0000-0000-00000C000000}"/>
    <cellStyle name="40% - Accent1 2" xfId="91" xr:uid="{00000000-0005-0000-0000-00000D000000}"/>
    <cellStyle name="40% - Accent2" xfId="17" xr:uid="{00000000-0005-0000-0000-00000E000000}"/>
    <cellStyle name="40% - Accent2 2" xfId="92" xr:uid="{00000000-0005-0000-0000-00000F000000}"/>
    <cellStyle name="40% - Accent3" xfId="18" xr:uid="{00000000-0005-0000-0000-000010000000}"/>
    <cellStyle name="40% - Accent3 2" xfId="93" xr:uid="{00000000-0005-0000-0000-000011000000}"/>
    <cellStyle name="40% - Accent4" xfId="19" xr:uid="{00000000-0005-0000-0000-000012000000}"/>
    <cellStyle name="40% - Accent4 2" xfId="94" xr:uid="{00000000-0005-0000-0000-000013000000}"/>
    <cellStyle name="40% - Accent5" xfId="20" xr:uid="{00000000-0005-0000-0000-000014000000}"/>
    <cellStyle name="40% - Accent5 2" xfId="95" xr:uid="{00000000-0005-0000-0000-000015000000}"/>
    <cellStyle name="40% - Accent6" xfId="21" xr:uid="{00000000-0005-0000-0000-000016000000}"/>
    <cellStyle name="40% - Accent6 2" xfId="96" xr:uid="{00000000-0005-0000-0000-000017000000}"/>
    <cellStyle name="60% - Accent1" xfId="22" xr:uid="{00000000-0005-0000-0000-000018000000}"/>
    <cellStyle name="60% - Accent2" xfId="23" xr:uid="{00000000-0005-0000-0000-000019000000}"/>
    <cellStyle name="60% - Accent3" xfId="24" xr:uid="{00000000-0005-0000-0000-00001A000000}"/>
    <cellStyle name="60% - Accent4" xfId="25" xr:uid="{00000000-0005-0000-0000-00001B000000}"/>
    <cellStyle name="60% - Accent5" xfId="26" xr:uid="{00000000-0005-0000-0000-00001C000000}"/>
    <cellStyle name="60% - Accent6" xfId="27" xr:uid="{00000000-0005-0000-0000-00001D000000}"/>
    <cellStyle name="Accent1" xfId="28" xr:uid="{00000000-0005-0000-0000-00001E000000}"/>
    <cellStyle name="Accent2" xfId="29" xr:uid="{00000000-0005-0000-0000-00001F000000}"/>
    <cellStyle name="Accent3" xfId="30" xr:uid="{00000000-0005-0000-0000-000020000000}"/>
    <cellStyle name="Accent4" xfId="31" xr:uid="{00000000-0005-0000-0000-000021000000}"/>
    <cellStyle name="Accent5" xfId="32" xr:uid="{00000000-0005-0000-0000-000022000000}"/>
    <cellStyle name="Accent6" xfId="33" xr:uid="{00000000-0005-0000-0000-000023000000}"/>
    <cellStyle name="Bad" xfId="34" xr:uid="{00000000-0005-0000-0000-000024000000}"/>
    <cellStyle name="Calculation" xfId="35" xr:uid="{00000000-0005-0000-0000-000025000000}"/>
    <cellStyle name="Comma [0]" xfId="3" xr:uid="{00000000-0005-0000-0000-000026000000}"/>
    <cellStyle name="Comma [0] 2" xfId="36" xr:uid="{00000000-0005-0000-0000-000027000000}"/>
    <cellStyle name="Currency [0]" xfId="4" xr:uid="{00000000-0005-0000-0000-000028000000}"/>
    <cellStyle name="Currency [0] 2" xfId="37" xr:uid="{00000000-0005-0000-0000-000029000000}"/>
    <cellStyle name="Euro" xfId="5" xr:uid="{00000000-0005-0000-0000-00002A000000}"/>
    <cellStyle name="Explanatory Text" xfId="38" xr:uid="{00000000-0005-0000-0000-00002B000000}"/>
    <cellStyle name="Heading 1" xfId="39" xr:uid="{00000000-0005-0000-0000-00002C000000}"/>
    <cellStyle name="Heading 2" xfId="40" xr:uid="{00000000-0005-0000-0000-00002D000000}"/>
    <cellStyle name="Heading 3" xfId="41" xr:uid="{00000000-0005-0000-0000-00002E000000}"/>
    <cellStyle name="Millares" xfId="1" builtinId="3"/>
    <cellStyle name="Millares 10" xfId="43" xr:uid="{00000000-0005-0000-0000-000030000000}"/>
    <cellStyle name="Millares 10 2" xfId="97" xr:uid="{00000000-0005-0000-0000-000031000000}"/>
    <cellStyle name="Millares 10 2 2" xfId="143" xr:uid="{00000000-0005-0000-0000-000032000000}"/>
    <cellStyle name="Millares 10 3" xfId="130" xr:uid="{00000000-0005-0000-0000-000033000000}"/>
    <cellStyle name="Millares 11" xfId="44" xr:uid="{00000000-0005-0000-0000-000034000000}"/>
    <cellStyle name="Millares 11 2" xfId="98" xr:uid="{00000000-0005-0000-0000-000035000000}"/>
    <cellStyle name="Millares 11 2 2" xfId="144" xr:uid="{00000000-0005-0000-0000-000036000000}"/>
    <cellStyle name="Millares 11 3" xfId="131" xr:uid="{00000000-0005-0000-0000-000037000000}"/>
    <cellStyle name="Millares 12" xfId="45" xr:uid="{00000000-0005-0000-0000-000038000000}"/>
    <cellStyle name="Millares 12 2" xfId="99" xr:uid="{00000000-0005-0000-0000-000039000000}"/>
    <cellStyle name="Millares 12 2 2" xfId="145" xr:uid="{00000000-0005-0000-0000-00003A000000}"/>
    <cellStyle name="Millares 12 3" xfId="132" xr:uid="{00000000-0005-0000-0000-00003B000000}"/>
    <cellStyle name="Millares 13" xfId="46" xr:uid="{00000000-0005-0000-0000-00003C000000}"/>
    <cellStyle name="Millares 13 2" xfId="133" xr:uid="{00000000-0005-0000-0000-00003D000000}"/>
    <cellStyle name="Millares 14" xfId="77" xr:uid="{00000000-0005-0000-0000-00003E000000}"/>
    <cellStyle name="Millares 14 2" xfId="125" xr:uid="{00000000-0005-0000-0000-00003F000000}"/>
    <cellStyle name="Millares 15" xfId="78" xr:uid="{00000000-0005-0000-0000-000040000000}"/>
    <cellStyle name="Millares 16" xfId="79" xr:uid="{00000000-0005-0000-0000-000041000000}"/>
    <cellStyle name="Millares 17" xfId="80" xr:uid="{00000000-0005-0000-0000-000042000000}"/>
    <cellStyle name="Millares 18" xfId="81" xr:uid="{00000000-0005-0000-0000-000043000000}"/>
    <cellStyle name="Millares 19" xfId="83" xr:uid="{00000000-0005-0000-0000-000044000000}"/>
    <cellStyle name="Millares 19 2" xfId="127" xr:uid="{00000000-0005-0000-0000-000045000000}"/>
    <cellStyle name="Millares 19 2 2" xfId="154" xr:uid="{00000000-0005-0000-0000-000046000000}"/>
    <cellStyle name="Millares 19 3" xfId="142" xr:uid="{00000000-0005-0000-0000-000047000000}"/>
    <cellStyle name="Millares 2" xfId="6" xr:uid="{00000000-0005-0000-0000-000048000000}"/>
    <cellStyle name="Millares 2 2" xfId="100" xr:uid="{00000000-0005-0000-0000-000049000000}"/>
    <cellStyle name="Millares 2 2 2" xfId="146" xr:uid="{00000000-0005-0000-0000-00004A000000}"/>
    <cellStyle name="Millares 2 3" xfId="47" xr:uid="{00000000-0005-0000-0000-00004B000000}"/>
    <cellStyle name="Millares 2 4" xfId="134" xr:uid="{00000000-0005-0000-0000-00004C000000}"/>
    <cellStyle name="Millares 20" xfId="42" xr:uid="{00000000-0005-0000-0000-00004D000000}"/>
    <cellStyle name="Millares 21" xfId="129" xr:uid="{00000000-0005-0000-0000-00004E000000}"/>
    <cellStyle name="Millares 3" xfId="48" xr:uid="{00000000-0005-0000-0000-00004F000000}"/>
    <cellStyle name="Millares 3 2" xfId="101" xr:uid="{00000000-0005-0000-0000-000050000000}"/>
    <cellStyle name="Millares 3 2 2" xfId="147" xr:uid="{00000000-0005-0000-0000-000051000000}"/>
    <cellStyle name="Millares 3 3" xfId="135" xr:uid="{00000000-0005-0000-0000-000052000000}"/>
    <cellStyle name="Millares 4" xfId="49" xr:uid="{00000000-0005-0000-0000-000053000000}"/>
    <cellStyle name="Millares 4 2" xfId="102" xr:uid="{00000000-0005-0000-0000-000054000000}"/>
    <cellStyle name="Millares 4 2 2" xfId="148" xr:uid="{00000000-0005-0000-0000-000055000000}"/>
    <cellStyle name="Millares 4 3" xfId="136" xr:uid="{00000000-0005-0000-0000-000056000000}"/>
    <cellStyle name="Millares 5" xfId="50" xr:uid="{00000000-0005-0000-0000-000057000000}"/>
    <cellStyle name="Millares 5 2" xfId="103" xr:uid="{00000000-0005-0000-0000-000058000000}"/>
    <cellStyle name="Millares 5 2 2" xfId="149" xr:uid="{00000000-0005-0000-0000-000059000000}"/>
    <cellStyle name="Millares 5 3" xfId="137" xr:uid="{00000000-0005-0000-0000-00005A000000}"/>
    <cellStyle name="Millares 6" xfId="51" xr:uid="{00000000-0005-0000-0000-00005B000000}"/>
    <cellStyle name="Millares 6 2" xfId="104" xr:uid="{00000000-0005-0000-0000-00005C000000}"/>
    <cellStyle name="Millares 6 2 2" xfId="150" xr:uid="{00000000-0005-0000-0000-00005D000000}"/>
    <cellStyle name="Millares 6 3" xfId="138" xr:uid="{00000000-0005-0000-0000-00005E000000}"/>
    <cellStyle name="Millares 7" xfId="52" xr:uid="{00000000-0005-0000-0000-00005F000000}"/>
    <cellStyle name="Millares 7 2" xfId="105" xr:uid="{00000000-0005-0000-0000-000060000000}"/>
    <cellStyle name="Millares 7 2 2" xfId="151" xr:uid="{00000000-0005-0000-0000-000061000000}"/>
    <cellStyle name="Millares 7 3" xfId="139" xr:uid="{00000000-0005-0000-0000-000062000000}"/>
    <cellStyle name="Millares 8" xfId="53" xr:uid="{00000000-0005-0000-0000-000063000000}"/>
    <cellStyle name="Millares 8 2" xfId="106" xr:uid="{00000000-0005-0000-0000-000064000000}"/>
    <cellStyle name="Millares 8 2 2" xfId="152" xr:uid="{00000000-0005-0000-0000-000065000000}"/>
    <cellStyle name="Millares 8 3" xfId="140" xr:uid="{00000000-0005-0000-0000-000066000000}"/>
    <cellStyle name="Millares 9" xfId="54" xr:uid="{00000000-0005-0000-0000-000067000000}"/>
    <cellStyle name="Millares 9 2" xfId="107" xr:uid="{00000000-0005-0000-0000-000068000000}"/>
    <cellStyle name="Millares 9 2 2" xfId="153" xr:uid="{00000000-0005-0000-0000-000069000000}"/>
    <cellStyle name="Millares 9 3" xfId="141" xr:uid="{00000000-0005-0000-0000-00006A000000}"/>
    <cellStyle name="Neutral 2" xfId="55" xr:uid="{00000000-0005-0000-0000-00006B000000}"/>
    <cellStyle name="Normal" xfId="0" builtinId="0"/>
    <cellStyle name="Normal 10" xfId="56" xr:uid="{00000000-0005-0000-0000-00006D000000}"/>
    <cellStyle name="Normal 10 2" xfId="108" xr:uid="{00000000-0005-0000-0000-00006E000000}"/>
    <cellStyle name="Normal 11" xfId="57" xr:uid="{00000000-0005-0000-0000-00006F000000}"/>
    <cellStyle name="Normal 11 2" xfId="109" xr:uid="{00000000-0005-0000-0000-000070000000}"/>
    <cellStyle name="Normal 12" xfId="58" xr:uid="{00000000-0005-0000-0000-000071000000}"/>
    <cellStyle name="Normal 12 2" xfId="110" xr:uid="{00000000-0005-0000-0000-000072000000}"/>
    <cellStyle name="Normal 13" xfId="59" xr:uid="{00000000-0005-0000-0000-000073000000}"/>
    <cellStyle name="Normal 13 2" xfId="111" xr:uid="{00000000-0005-0000-0000-000074000000}"/>
    <cellStyle name="Normal 14" xfId="60" xr:uid="{00000000-0005-0000-0000-000075000000}"/>
    <cellStyle name="Normal 14 2" xfId="112" xr:uid="{00000000-0005-0000-0000-000076000000}"/>
    <cellStyle name="Normal 15" xfId="61" xr:uid="{00000000-0005-0000-0000-000077000000}"/>
    <cellStyle name="Normal 15 2" xfId="113" xr:uid="{00000000-0005-0000-0000-000078000000}"/>
    <cellStyle name="Normal 16" xfId="62" xr:uid="{00000000-0005-0000-0000-000079000000}"/>
    <cellStyle name="Normal 16 2" xfId="114" xr:uid="{00000000-0005-0000-0000-00007A000000}"/>
    <cellStyle name="Normal 17" xfId="63" xr:uid="{00000000-0005-0000-0000-00007B000000}"/>
    <cellStyle name="Normal 17 2" xfId="115" xr:uid="{00000000-0005-0000-0000-00007C000000}"/>
    <cellStyle name="Normal 18" xfId="64" xr:uid="{00000000-0005-0000-0000-00007D000000}"/>
    <cellStyle name="Normal 18 2" xfId="116" xr:uid="{00000000-0005-0000-0000-00007E000000}"/>
    <cellStyle name="Normal 19" xfId="76" xr:uid="{00000000-0005-0000-0000-00007F000000}"/>
    <cellStyle name="Normal 2" xfId="2" xr:uid="{00000000-0005-0000-0000-000080000000}"/>
    <cellStyle name="Normal 2 2" xfId="117" xr:uid="{00000000-0005-0000-0000-000081000000}"/>
    <cellStyle name="Normal 20" xfId="82" xr:uid="{00000000-0005-0000-0000-000082000000}"/>
    <cellStyle name="Normal 20 2" xfId="126" xr:uid="{00000000-0005-0000-0000-000083000000}"/>
    <cellStyle name="Normal 21" xfId="9" xr:uid="{00000000-0005-0000-0000-000084000000}"/>
    <cellStyle name="Normal 22" xfId="128" xr:uid="{00000000-0005-0000-0000-000085000000}"/>
    <cellStyle name="Normal 3" xfId="65" xr:uid="{00000000-0005-0000-0000-000086000000}"/>
    <cellStyle name="Normal 3 2" xfId="118" xr:uid="{00000000-0005-0000-0000-000087000000}"/>
    <cellStyle name="Normal 4" xfId="66" xr:uid="{00000000-0005-0000-0000-000088000000}"/>
    <cellStyle name="Normal 4 2" xfId="119" xr:uid="{00000000-0005-0000-0000-000089000000}"/>
    <cellStyle name="Normal 5" xfId="67" xr:uid="{00000000-0005-0000-0000-00008A000000}"/>
    <cellStyle name="Normal 5 2" xfId="120" xr:uid="{00000000-0005-0000-0000-00008B000000}"/>
    <cellStyle name="Normal 6" xfId="68" xr:uid="{00000000-0005-0000-0000-00008C000000}"/>
    <cellStyle name="Normal 6 2" xfId="121" xr:uid="{00000000-0005-0000-0000-00008D000000}"/>
    <cellStyle name="Normal 7" xfId="69" xr:uid="{00000000-0005-0000-0000-00008E000000}"/>
    <cellStyle name="Normal 7 2" xfId="122" xr:uid="{00000000-0005-0000-0000-00008F000000}"/>
    <cellStyle name="Normal 8" xfId="70" xr:uid="{00000000-0005-0000-0000-000090000000}"/>
    <cellStyle name="Normal 8 2" xfId="123" xr:uid="{00000000-0005-0000-0000-000091000000}"/>
    <cellStyle name="Normal 9" xfId="71" xr:uid="{00000000-0005-0000-0000-000092000000}"/>
    <cellStyle name="Normal 9 2" xfId="124" xr:uid="{00000000-0005-0000-0000-000093000000}"/>
    <cellStyle name="Normaᗬ_Hoja1 (7)" xfId="7" xr:uid="{00000000-0005-0000-0000-000094000000}"/>
    <cellStyle name="Output" xfId="72" xr:uid="{00000000-0005-0000-0000-000095000000}"/>
    <cellStyle name="Porcentaje 2" xfId="84" xr:uid="{00000000-0005-0000-0000-000096000000}"/>
    <cellStyle name="Porcentual 2" xfId="73" xr:uid="{00000000-0005-0000-0000-000097000000}"/>
    <cellStyle name="þ_x001d_ð _x000c_);ð_x000c__x001c_;U_x0001_&gt;_x0006_ã;_x0007__x0001__x0001_" xfId="8" xr:uid="{00000000-0005-0000-0000-000098000000}"/>
    <cellStyle name="Title" xfId="74" xr:uid="{00000000-0005-0000-0000-000099000000}"/>
    <cellStyle name="Total 2" xfId="75" xr:uid="{00000000-0005-0000-0000-00009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B1:AB72"/>
  <sheetViews>
    <sheetView showGridLines="0" tabSelected="1" topLeftCell="B1" zoomScaleNormal="100" workbookViewId="0">
      <selection activeCell="B1" sqref="B1"/>
    </sheetView>
  </sheetViews>
  <sheetFormatPr baseColWidth="10" defaultRowHeight="15" x14ac:dyDescent="0.25"/>
  <cols>
    <col min="1" max="1" width="0" hidden="1" customWidth="1"/>
    <col min="2" max="2" width="31" customWidth="1"/>
    <col min="3" max="3" width="12" customWidth="1"/>
    <col min="4" max="6" width="13.42578125" hidden="1" customWidth="1"/>
    <col min="7" max="7" width="13" hidden="1" customWidth="1"/>
    <col min="8" max="8" width="14" hidden="1" customWidth="1"/>
    <col min="9" max="11" width="10.140625" hidden="1" customWidth="1"/>
    <col min="12" max="12" width="11.28515625" hidden="1" customWidth="1"/>
    <col min="13" max="16" width="11.28515625" customWidth="1"/>
    <col min="17" max="17" width="2.85546875" customWidth="1"/>
    <col min="18" max="19" width="11.28515625" customWidth="1"/>
    <col min="20" max="20" width="2.85546875" customWidth="1"/>
    <col min="21" max="21" width="10.140625" bestFit="1" customWidth="1"/>
    <col min="22" max="22" width="11.28515625" bestFit="1" customWidth="1"/>
    <col min="23" max="23" width="12.7109375" bestFit="1" customWidth="1"/>
    <col min="24" max="24" width="10.140625" bestFit="1" customWidth="1"/>
    <col min="25" max="25" width="16.5703125" bestFit="1" customWidth="1"/>
    <col min="26" max="26" width="18.7109375" bestFit="1" customWidth="1"/>
    <col min="28" max="28" width="16" bestFit="1" customWidth="1"/>
  </cols>
  <sheetData>
    <row r="1" spans="2:28" ht="15.75" thickBot="1" x14ac:dyDescent="0.3"/>
    <row r="2" spans="2:28" ht="19.5" thickBot="1" x14ac:dyDescent="0.35">
      <c r="B2" s="114" t="s">
        <v>16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6"/>
    </row>
    <row r="3" spans="2:28" ht="15.75" thickBot="1" x14ac:dyDescent="0.3">
      <c r="B3" s="96"/>
      <c r="D3" s="117" t="s">
        <v>36</v>
      </c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8"/>
    </row>
    <row r="4" spans="2:28" ht="17.25" x14ac:dyDescent="0.25">
      <c r="B4" s="96"/>
      <c r="D4" s="119">
        <v>2005</v>
      </c>
      <c r="E4" s="121">
        <v>2006</v>
      </c>
      <c r="F4" s="121">
        <v>2007</v>
      </c>
      <c r="G4" s="121">
        <v>2008</v>
      </c>
      <c r="H4" s="121">
        <v>2009</v>
      </c>
      <c r="I4" s="121">
        <v>2010</v>
      </c>
      <c r="J4" s="121">
        <v>2011</v>
      </c>
      <c r="K4" s="105">
        <v>2012</v>
      </c>
      <c r="L4" s="105">
        <v>2014</v>
      </c>
      <c r="M4" s="105">
        <v>2015</v>
      </c>
      <c r="N4" s="105">
        <v>2016</v>
      </c>
      <c r="O4" s="105">
        <v>2017</v>
      </c>
      <c r="P4" s="105">
        <v>2018</v>
      </c>
      <c r="Q4" s="102"/>
      <c r="R4" s="107">
        <v>2019</v>
      </c>
      <c r="S4" s="109">
        <v>2020</v>
      </c>
      <c r="T4" s="72"/>
      <c r="U4" s="123" t="s">
        <v>49</v>
      </c>
      <c r="V4" s="124"/>
      <c r="W4" s="124"/>
      <c r="X4" s="125"/>
    </row>
    <row r="5" spans="2:28" ht="18" thickBot="1" x14ac:dyDescent="0.3">
      <c r="B5" s="96"/>
      <c r="D5" s="120"/>
      <c r="E5" s="122"/>
      <c r="F5" s="122"/>
      <c r="G5" s="122"/>
      <c r="H5" s="122"/>
      <c r="I5" s="122"/>
      <c r="J5" s="122"/>
      <c r="K5" s="106"/>
      <c r="L5" s="106"/>
      <c r="M5" s="106"/>
      <c r="N5" s="106">
        <v>2016</v>
      </c>
      <c r="O5" s="106">
        <v>2016</v>
      </c>
      <c r="P5" s="106">
        <v>2016</v>
      </c>
      <c r="Q5" s="103"/>
      <c r="R5" s="108"/>
      <c r="S5" s="110"/>
      <c r="T5" s="48"/>
      <c r="U5" s="127" t="s">
        <v>5</v>
      </c>
      <c r="V5" s="1" t="s">
        <v>3</v>
      </c>
      <c r="W5" s="1" t="s">
        <v>4</v>
      </c>
      <c r="X5" s="126" t="s">
        <v>39</v>
      </c>
    </row>
    <row r="6" spans="2:28" ht="14.25" customHeight="1" x14ac:dyDescent="0.25">
      <c r="B6" s="97"/>
      <c r="C6" s="23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9"/>
      <c r="U6" s="8"/>
      <c r="V6" s="8"/>
      <c r="W6" s="8"/>
      <c r="X6" s="9"/>
    </row>
    <row r="7" spans="2:28" ht="18.75" x14ac:dyDescent="0.3">
      <c r="B7" s="98" t="s">
        <v>15</v>
      </c>
      <c r="C7" s="22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10"/>
      <c r="U7" s="5"/>
      <c r="V7" s="5"/>
      <c r="W7" s="5"/>
      <c r="X7" s="10"/>
    </row>
    <row r="8" spans="2:28" x14ac:dyDescent="0.25">
      <c r="B8" s="99" t="s">
        <v>9</v>
      </c>
      <c r="C8" s="22"/>
      <c r="D8" s="11">
        <v>29874.6914</v>
      </c>
      <c r="E8" s="11">
        <f>+D14</f>
        <v>29886.11802374</v>
      </c>
      <c r="F8" s="11">
        <f t="shared" ref="F8:I8" si="0">+E14</f>
        <v>29480.265934179999</v>
      </c>
      <c r="G8" s="11">
        <f t="shared" si="0"/>
        <v>29107.890127449999</v>
      </c>
      <c r="H8" s="11">
        <f t="shared" si="0"/>
        <v>28867.006517489997</v>
      </c>
      <c r="I8" s="11">
        <f t="shared" si="0"/>
        <v>28810.686773609996</v>
      </c>
      <c r="J8" s="11">
        <v>28697.143441849996</v>
      </c>
      <c r="K8" s="11">
        <v>28271.486348549995</v>
      </c>
      <c r="L8" s="11">
        <v>32600.252558239994</v>
      </c>
      <c r="M8" s="11">
        <v>32258.9</v>
      </c>
      <c r="N8" s="11">
        <v>35125.199999999997</v>
      </c>
      <c r="O8" s="11">
        <v>36179.4</v>
      </c>
      <c r="P8" s="11">
        <v>39237.28253823</v>
      </c>
      <c r="Q8" s="11"/>
      <c r="R8" s="11">
        <v>39968.800000000003</v>
      </c>
      <c r="S8" s="11">
        <v>41880.5</v>
      </c>
      <c r="T8" s="12"/>
      <c r="U8" s="11">
        <v>44974.6</v>
      </c>
      <c r="V8" s="30">
        <v>45904.7</v>
      </c>
      <c r="W8" s="30">
        <v>46570.6</v>
      </c>
      <c r="X8" s="46">
        <v>47238.9</v>
      </c>
    </row>
    <row r="9" spans="2:28" ht="17.25" x14ac:dyDescent="0.25">
      <c r="B9" s="96" t="s">
        <v>7</v>
      </c>
      <c r="D9" s="5">
        <v>2543.69473608</v>
      </c>
      <c r="E9" s="5">
        <v>3458.6962344899998</v>
      </c>
      <c r="F9" s="5">
        <v>2048.1483183400001</v>
      </c>
      <c r="G9" s="5">
        <v>2085.67815935</v>
      </c>
      <c r="H9" s="5">
        <v>2500.5580228099998</v>
      </c>
      <c r="I9" s="5">
        <v>2529.5066597599998</v>
      </c>
      <c r="J9" s="5">
        <v>2174.7924804099998</v>
      </c>
      <c r="K9" s="5">
        <v>7110.6836000000003</v>
      </c>
      <c r="L9" s="5">
        <v>11330.33102073</v>
      </c>
      <c r="M9" s="5">
        <v>3634</v>
      </c>
      <c r="N9" s="5">
        <v>1934.9</v>
      </c>
      <c r="O9" s="5">
        <v>4046.9</v>
      </c>
      <c r="P9" s="5">
        <v>37005.9</v>
      </c>
      <c r="Q9" s="93" t="s">
        <v>38</v>
      </c>
      <c r="R9" s="5">
        <v>3102.5</v>
      </c>
      <c r="S9" s="5">
        <v>4952.2</v>
      </c>
      <c r="T9" s="86"/>
      <c r="U9" s="5">
        <v>1030.3</v>
      </c>
      <c r="V9" s="42">
        <v>770.5</v>
      </c>
      <c r="W9" s="42">
        <v>780.9</v>
      </c>
      <c r="X9" s="45">
        <v>6095.3</v>
      </c>
      <c r="Y9" s="56"/>
      <c r="Z9" s="4"/>
      <c r="AB9" s="64"/>
    </row>
    <row r="10" spans="2:28" ht="17.25" x14ac:dyDescent="0.25">
      <c r="B10" s="96" t="s">
        <v>8</v>
      </c>
      <c r="D10" s="5">
        <v>2532.2681123399998</v>
      </c>
      <c r="E10" s="5">
        <v>3864.5483240499998</v>
      </c>
      <c r="F10" s="5">
        <v>2420.5241250700001</v>
      </c>
      <c r="G10" s="5">
        <v>2326.5617693099998</v>
      </c>
      <c r="H10" s="5">
        <v>2556.87776669</v>
      </c>
      <c r="I10" s="5">
        <v>2643.0499915199998</v>
      </c>
      <c r="J10" s="5">
        <v>2600.4495737100001</v>
      </c>
      <c r="K10" s="5">
        <v>2656.4358999999999</v>
      </c>
      <c r="L10" s="5">
        <v>11671.65776337</v>
      </c>
      <c r="M10" s="5">
        <v>767.7</v>
      </c>
      <c r="N10" s="5">
        <v>880.7</v>
      </c>
      <c r="O10" s="5">
        <v>989</v>
      </c>
      <c r="P10" s="5">
        <v>36274.400000000001</v>
      </c>
      <c r="Q10" s="93" t="s">
        <v>38</v>
      </c>
      <c r="R10" s="5">
        <v>1190.8</v>
      </c>
      <c r="S10" s="5">
        <v>1858.2</v>
      </c>
      <c r="T10" s="86"/>
      <c r="U10" s="5">
        <v>100.1</v>
      </c>
      <c r="V10" s="42">
        <v>104.7</v>
      </c>
      <c r="W10" s="42">
        <v>112.5</v>
      </c>
      <c r="X10" s="45">
        <v>1364.1</v>
      </c>
      <c r="Y10" s="56"/>
      <c r="Z10" s="4"/>
    </row>
    <row r="11" spans="2:28" x14ac:dyDescent="0.25">
      <c r="B11" s="96" t="s">
        <v>10</v>
      </c>
      <c r="D11" s="13">
        <f>+D9-D10</f>
        <v>11.426623740000196</v>
      </c>
      <c r="E11" s="13">
        <f t="shared" ref="E11:I11" si="1">+E9-E10</f>
        <v>-405.85208955999997</v>
      </c>
      <c r="F11" s="13">
        <f t="shared" si="1"/>
        <v>-372.37580673000002</v>
      </c>
      <c r="G11" s="13">
        <f t="shared" si="1"/>
        <v>-240.88360995999983</v>
      </c>
      <c r="H11" s="13">
        <f t="shared" si="1"/>
        <v>-56.31974388000026</v>
      </c>
      <c r="I11" s="13">
        <f t="shared" si="1"/>
        <v>-113.54333176</v>
      </c>
      <c r="J11" s="13">
        <v>-425.65709330000027</v>
      </c>
      <c r="K11" s="13">
        <v>4454.2476999999999</v>
      </c>
      <c r="L11" s="13">
        <v>-341.32674263999979</v>
      </c>
      <c r="M11" s="13">
        <v>2866.3</v>
      </c>
      <c r="N11" s="13">
        <v>1054.2</v>
      </c>
      <c r="O11" s="13">
        <v>3057.9</v>
      </c>
      <c r="P11" s="13">
        <v>731.5</v>
      </c>
      <c r="Q11" s="13"/>
      <c r="R11" s="13">
        <v>1911.7</v>
      </c>
      <c r="S11" s="13">
        <v>3094.1</v>
      </c>
      <c r="T11" s="14"/>
      <c r="U11" s="13">
        <v>930.2</v>
      </c>
      <c r="V11" s="43">
        <v>665.9</v>
      </c>
      <c r="W11" s="43">
        <v>668.3</v>
      </c>
      <c r="X11" s="45">
        <v>4731.2</v>
      </c>
      <c r="Y11" s="5"/>
      <c r="Z11" s="13"/>
    </row>
    <row r="12" spans="2:28" x14ac:dyDescent="0.25">
      <c r="B12" s="96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4"/>
      <c r="U12" s="13"/>
      <c r="V12" s="43"/>
      <c r="W12" s="43"/>
      <c r="X12" s="14"/>
      <c r="Y12" s="5"/>
      <c r="Z12" s="13"/>
    </row>
    <row r="13" spans="2:28" ht="6" customHeight="1" x14ac:dyDescent="0.25">
      <c r="B13" s="96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10"/>
      <c r="U13" s="5"/>
      <c r="V13" s="42"/>
      <c r="W13" s="42"/>
      <c r="X13" s="45"/>
    </row>
    <row r="14" spans="2:28" ht="25.5" customHeight="1" thickBot="1" x14ac:dyDescent="0.3">
      <c r="B14" s="97" t="s">
        <v>40</v>
      </c>
      <c r="C14" s="34"/>
      <c r="D14" s="35">
        <f t="shared" ref="D14:I14" si="2">+D8+D11</f>
        <v>29886.11802374</v>
      </c>
      <c r="E14" s="35">
        <f t="shared" si="2"/>
        <v>29480.265934179999</v>
      </c>
      <c r="F14" s="35">
        <f t="shared" si="2"/>
        <v>29107.890127449999</v>
      </c>
      <c r="G14" s="35">
        <f t="shared" si="2"/>
        <v>28867.006517489997</v>
      </c>
      <c r="H14" s="35">
        <f t="shared" si="2"/>
        <v>28810.686773609996</v>
      </c>
      <c r="I14" s="35">
        <f t="shared" si="2"/>
        <v>28697.143441849996</v>
      </c>
      <c r="J14" s="35">
        <v>28271.486348549995</v>
      </c>
      <c r="K14" s="35">
        <v>32725.734048549995</v>
      </c>
      <c r="L14" s="35">
        <v>32258.925815599992</v>
      </c>
      <c r="M14" s="35">
        <v>35125.242828539995</v>
      </c>
      <c r="N14" s="35">
        <v>36179.393944659998</v>
      </c>
      <c r="O14" s="35">
        <v>39237.28253823</v>
      </c>
      <c r="P14" s="35">
        <v>39968.78253823</v>
      </c>
      <c r="Q14" s="35"/>
      <c r="R14" s="35">
        <v>41880.5</v>
      </c>
      <c r="S14" s="35">
        <v>44974.6</v>
      </c>
      <c r="T14" s="36"/>
      <c r="U14" s="67">
        <v>45904.7</v>
      </c>
      <c r="V14" s="35">
        <v>46570.6</v>
      </c>
      <c r="W14" s="35">
        <v>47238.9</v>
      </c>
      <c r="X14" s="36">
        <v>51970.1</v>
      </c>
      <c r="Y14" s="56"/>
      <c r="Z14" s="85"/>
    </row>
    <row r="15" spans="2:28" ht="25.5" customHeight="1" x14ac:dyDescent="0.25">
      <c r="B15" s="100" t="s">
        <v>42</v>
      </c>
      <c r="C15" s="87"/>
      <c r="D15" s="88"/>
      <c r="E15" s="88"/>
      <c r="F15" s="88"/>
      <c r="G15" s="88"/>
      <c r="H15" s="88"/>
      <c r="I15" s="88"/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88">
        <v>-998.5</v>
      </c>
      <c r="P15" s="88">
        <v>-1075.9000000000001</v>
      </c>
      <c r="Q15" s="88"/>
      <c r="R15" s="88">
        <v>-1215.2</v>
      </c>
      <c r="S15" s="88">
        <v>-1414.6</v>
      </c>
      <c r="T15" s="9"/>
      <c r="U15" s="104">
        <v>-1441.1</v>
      </c>
      <c r="V15" s="104">
        <v>-1468.4</v>
      </c>
      <c r="W15" s="104">
        <v>-1496.5</v>
      </c>
      <c r="X15" s="9">
        <v>-1525.1</v>
      </c>
      <c r="Y15" s="56"/>
      <c r="Z15" s="85"/>
    </row>
    <row r="16" spans="2:28" ht="25.5" customHeight="1" thickBot="1" x14ac:dyDescent="0.3">
      <c r="B16" s="97" t="s">
        <v>41</v>
      </c>
      <c r="C16" s="34"/>
      <c r="D16" s="35">
        <f t="shared" ref="D16:I16" si="3">+D10+D13</f>
        <v>2532.2681123399998</v>
      </c>
      <c r="E16" s="35">
        <f t="shared" si="3"/>
        <v>3864.5483240499998</v>
      </c>
      <c r="F16" s="35">
        <f t="shared" si="3"/>
        <v>2420.5241250700001</v>
      </c>
      <c r="G16" s="35">
        <f t="shared" si="3"/>
        <v>2326.5617693099998</v>
      </c>
      <c r="H16" s="35">
        <f t="shared" si="3"/>
        <v>2556.87776669</v>
      </c>
      <c r="I16" s="35">
        <f t="shared" si="3"/>
        <v>2643.0499915199998</v>
      </c>
      <c r="J16" s="35">
        <v>28271.486348549995</v>
      </c>
      <c r="K16" s="35">
        <v>32725.734048549995</v>
      </c>
      <c r="L16" s="35">
        <v>32258.925815599992</v>
      </c>
      <c r="M16" s="35">
        <v>35125.242828539995</v>
      </c>
      <c r="N16" s="35">
        <v>36179.393944659998</v>
      </c>
      <c r="O16" s="35">
        <v>38238.699999999997</v>
      </c>
      <c r="P16" s="35">
        <v>38892.9</v>
      </c>
      <c r="Q16" s="35"/>
      <c r="R16" s="35">
        <v>40665.300000000003</v>
      </c>
      <c r="S16" s="35">
        <v>43560</v>
      </c>
      <c r="T16" s="36"/>
      <c r="U16" s="67">
        <v>44463.6</v>
      </c>
      <c r="V16" s="35">
        <v>45102.2</v>
      </c>
      <c r="W16" s="35">
        <v>45742.400000000001</v>
      </c>
      <c r="X16" s="36">
        <v>50445</v>
      </c>
      <c r="Y16" s="56"/>
      <c r="Z16" s="85"/>
    </row>
    <row r="17" spans="2:27" ht="7.5" customHeight="1" x14ac:dyDescent="0.25">
      <c r="B17" s="96"/>
      <c r="T17" s="15"/>
      <c r="V17" s="5"/>
      <c r="W17" s="5"/>
      <c r="X17" s="10"/>
    </row>
    <row r="18" spans="2:27" ht="18.75" x14ac:dyDescent="0.3">
      <c r="B18" s="98" t="s">
        <v>17</v>
      </c>
      <c r="C18" s="2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49"/>
      <c r="U18" s="3"/>
      <c r="V18" s="74"/>
      <c r="W18" s="74"/>
      <c r="X18" s="75"/>
    </row>
    <row r="19" spans="2:27" x14ac:dyDescent="0.25">
      <c r="B19" s="99"/>
      <c r="C19" s="2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49"/>
      <c r="U19" s="3"/>
      <c r="V19" s="74"/>
      <c r="W19" s="74"/>
      <c r="X19" s="75"/>
    </row>
    <row r="20" spans="2:27" x14ac:dyDescent="0.25">
      <c r="B20" s="101" t="s">
        <v>1</v>
      </c>
      <c r="C20" s="28"/>
      <c r="D20" s="29">
        <f>+D22</f>
        <v>13441.17573461</v>
      </c>
      <c r="E20" s="29">
        <f t="shared" ref="E20:I20" si="4">+E22</f>
        <v>13104.56321445</v>
      </c>
      <c r="F20" s="29">
        <f t="shared" si="4"/>
        <v>12736.27110736</v>
      </c>
      <c r="G20" s="29">
        <f t="shared" si="4"/>
        <v>0</v>
      </c>
      <c r="H20" s="29">
        <f t="shared" si="4"/>
        <v>0</v>
      </c>
      <c r="I20" s="29">
        <f t="shared" si="4"/>
        <v>0</v>
      </c>
      <c r="J20" s="29">
        <v>0</v>
      </c>
      <c r="K20" s="29">
        <v>2032.23950638</v>
      </c>
      <c r="L20" s="29">
        <v>2870.0345763800001</v>
      </c>
      <c r="M20" s="29">
        <v>2870.0345763800001</v>
      </c>
      <c r="N20" s="29">
        <v>4770.0345763800005</v>
      </c>
      <c r="O20" s="29">
        <v>6240.5</v>
      </c>
      <c r="P20" s="29">
        <v>13060.2</v>
      </c>
      <c r="Q20" s="29"/>
      <c r="R20" s="29">
        <v>13275.5</v>
      </c>
      <c r="S20" s="29">
        <v>16187.1</v>
      </c>
      <c r="T20" s="62"/>
      <c r="U20" s="29">
        <v>16824.5</v>
      </c>
      <c r="V20" s="76">
        <v>17586.900000000001</v>
      </c>
      <c r="W20" s="76">
        <v>18059.099999999999</v>
      </c>
      <c r="X20" s="77">
        <v>19004.099999999999</v>
      </c>
    </row>
    <row r="21" spans="2:27" ht="6.75" customHeight="1" x14ac:dyDescent="0.25">
      <c r="B21" s="96"/>
      <c r="D21" s="42"/>
      <c r="E21" s="42"/>
      <c r="F21" s="43"/>
      <c r="G21" s="43"/>
      <c r="H21" s="43"/>
      <c r="I21" s="43"/>
      <c r="J21" s="43"/>
      <c r="K21" s="43"/>
      <c r="L21" s="43"/>
      <c r="M21" s="43"/>
      <c r="N21" s="69"/>
      <c r="O21" s="69"/>
      <c r="P21" s="69"/>
      <c r="Q21" s="69"/>
      <c r="R21" s="69"/>
      <c r="S21" s="69"/>
      <c r="T21" s="49"/>
      <c r="U21" s="3"/>
      <c r="V21" s="74"/>
      <c r="W21" s="74"/>
      <c r="X21" s="75"/>
    </row>
    <row r="22" spans="2:27" x14ac:dyDescent="0.25">
      <c r="B22" s="96" t="s">
        <v>37</v>
      </c>
      <c r="D22" s="42">
        <v>13441.17573461</v>
      </c>
      <c r="E22" s="42">
        <v>13104.56321445</v>
      </c>
      <c r="F22" s="43">
        <v>12736.27110736</v>
      </c>
      <c r="G22" s="43">
        <v>0</v>
      </c>
      <c r="H22" s="43">
        <v>0</v>
      </c>
      <c r="I22" s="43">
        <v>0</v>
      </c>
      <c r="J22" s="43">
        <v>0</v>
      </c>
      <c r="K22" s="43">
        <v>2032.23950638</v>
      </c>
      <c r="L22" s="43">
        <v>2870.0345763800001</v>
      </c>
      <c r="M22" s="43">
        <v>2870.0345763800001</v>
      </c>
      <c r="N22" s="42">
        <v>4770.0345763800005</v>
      </c>
      <c r="O22" s="42">
        <v>6240.5</v>
      </c>
      <c r="P22" s="42">
        <v>13060.2</v>
      </c>
      <c r="Q22" s="42"/>
      <c r="R22" s="42">
        <v>13275.5</v>
      </c>
      <c r="S22" s="42">
        <v>16187.1</v>
      </c>
      <c r="T22" s="49"/>
      <c r="U22" s="43">
        <v>16824.5</v>
      </c>
      <c r="V22" s="43">
        <v>17586.900000000001</v>
      </c>
      <c r="W22" s="43">
        <v>18059.099999999999</v>
      </c>
      <c r="X22" s="79">
        <v>19004.099999999999</v>
      </c>
    </row>
    <row r="23" spans="2:27" x14ac:dyDescent="0.25">
      <c r="B23" s="96"/>
      <c r="D23" s="42"/>
      <c r="E23" s="42"/>
      <c r="F23" s="43"/>
      <c r="G23" s="43"/>
      <c r="H23" s="43"/>
      <c r="I23" s="43"/>
      <c r="J23" s="43"/>
      <c r="K23" s="43"/>
      <c r="L23" s="43"/>
      <c r="M23" s="43"/>
      <c r="N23" s="42"/>
      <c r="O23" s="42"/>
      <c r="P23" s="42"/>
      <c r="Q23" s="42"/>
      <c r="R23" s="42"/>
      <c r="S23" s="42"/>
      <c r="T23" s="49"/>
      <c r="U23" s="3"/>
      <c r="V23" s="78"/>
      <c r="W23" s="78"/>
      <c r="X23" s="79"/>
    </row>
    <row r="24" spans="2:27" x14ac:dyDescent="0.25">
      <c r="B24" s="101" t="s">
        <v>0</v>
      </c>
      <c r="C24" s="28"/>
      <c r="D24" s="29">
        <f>SUM(D26:D33)</f>
        <v>13904.764839970001</v>
      </c>
      <c r="E24" s="29">
        <f>SUM(E26:E33)</f>
        <v>14397.202657</v>
      </c>
      <c r="F24" s="29">
        <f>SUM(F26:F33)</f>
        <v>14535.997279799998</v>
      </c>
      <c r="G24" s="29">
        <f>SUM(G26:G33)</f>
        <v>20199.159315489997</v>
      </c>
      <c r="H24" s="29">
        <f>SUM(H26:H33)</f>
        <v>20340.768832660004</v>
      </c>
      <c r="I24" s="29">
        <f>SUM(I26:I33)</f>
        <v>21421.276115899997</v>
      </c>
      <c r="J24" s="29">
        <v>28271.486293419999</v>
      </c>
      <c r="K24" s="29">
        <v>30693.494505710001</v>
      </c>
      <c r="L24" s="29">
        <v>29367.128055280002</v>
      </c>
      <c r="M24" s="29">
        <v>32097.019647440004</v>
      </c>
      <c r="N24" s="29">
        <v>31307.599686379999</v>
      </c>
      <c r="O24" s="29">
        <v>32909.821518840021</v>
      </c>
      <c r="P24" s="29">
        <v>26855.4</v>
      </c>
      <c r="Q24" s="29"/>
      <c r="R24" s="29">
        <v>28601.599999999999</v>
      </c>
      <c r="S24" s="29">
        <v>28784.1</v>
      </c>
      <c r="T24" s="95"/>
      <c r="U24" s="29">
        <v>29076.799999999999</v>
      </c>
      <c r="V24" s="76">
        <v>28980.3</v>
      </c>
      <c r="W24" s="76">
        <v>29179.8</v>
      </c>
      <c r="X24" s="77">
        <v>32966</v>
      </c>
      <c r="Y24" s="64"/>
      <c r="Z24" s="82"/>
    </row>
    <row r="25" spans="2:27" ht="6" customHeight="1" x14ac:dyDescent="0.25">
      <c r="B25" s="96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70"/>
      <c r="O25" s="70"/>
      <c r="P25" s="70"/>
      <c r="Q25" s="70"/>
      <c r="R25" s="70"/>
      <c r="S25" s="70"/>
      <c r="T25" s="49"/>
      <c r="U25" s="33"/>
      <c r="V25" s="80"/>
      <c r="W25" s="80"/>
      <c r="X25" s="81"/>
    </row>
    <row r="26" spans="2:27" x14ac:dyDescent="0.25">
      <c r="B26" s="96" t="s">
        <v>26</v>
      </c>
      <c r="D26" s="42">
        <v>5769.8983318999999</v>
      </c>
      <c r="E26" s="42">
        <v>5685.9137707399996</v>
      </c>
      <c r="F26" s="42">
        <v>5590.2041198899997</v>
      </c>
      <c r="G26" s="42">
        <v>5963.80179013</v>
      </c>
      <c r="H26" s="42">
        <v>5896.6391343900004</v>
      </c>
      <c r="I26" s="42">
        <v>5822.4436709499996</v>
      </c>
      <c r="J26" s="42">
        <v>5740.4789729499998</v>
      </c>
      <c r="K26" s="42">
        <v>5649.9314999799999</v>
      </c>
      <c r="L26" s="56">
        <v>9076.6693135799997</v>
      </c>
      <c r="M26" s="56">
        <v>8912.3458118300005</v>
      </c>
      <c r="N26" s="42">
        <v>8729.3125575600006</v>
      </c>
      <c r="O26" s="42">
        <v>8525.3995631500002</v>
      </c>
      <c r="P26" s="42">
        <v>9608.7999999999993</v>
      </c>
      <c r="Q26" s="42"/>
      <c r="R26" s="42">
        <v>10865.9</v>
      </c>
      <c r="S26" s="42">
        <v>10601.1</v>
      </c>
      <c r="T26" s="54"/>
      <c r="U26" s="55">
        <v>10591.3</v>
      </c>
      <c r="V26" s="55">
        <v>10581</v>
      </c>
      <c r="W26" s="55">
        <v>10573.7</v>
      </c>
      <c r="X26" s="79">
        <v>10862.3</v>
      </c>
    </row>
    <row r="27" spans="2:27" x14ac:dyDescent="0.25">
      <c r="B27" s="96" t="s">
        <v>51</v>
      </c>
      <c r="D27" s="42">
        <v>5424.6260585500004</v>
      </c>
      <c r="E27" s="42">
        <v>5345.7286761400001</v>
      </c>
      <c r="F27" s="42">
        <v>5255.7452810699997</v>
      </c>
      <c r="G27" s="42">
        <v>5165.3293562700001</v>
      </c>
      <c r="H27" s="42">
        <v>5073.8799981900002</v>
      </c>
      <c r="I27" s="42">
        <v>4972.8546973100001</v>
      </c>
      <c r="J27" s="42">
        <v>4861.2507273000001</v>
      </c>
      <c r="K27" s="42">
        <v>4737.9603632300004</v>
      </c>
      <c r="L27" s="56">
        <v>4451.2974409999997</v>
      </c>
      <c r="M27" s="56">
        <v>7681.5276602500016</v>
      </c>
      <c r="N27" s="42">
        <v>7452.4065511400013</v>
      </c>
      <c r="O27" s="42">
        <v>7198.2874155800018</v>
      </c>
      <c r="P27" s="42">
        <v>0</v>
      </c>
      <c r="Q27" s="42"/>
      <c r="R27" s="42">
        <v>0</v>
      </c>
      <c r="S27" s="42">
        <v>0</v>
      </c>
      <c r="T27" s="54"/>
      <c r="U27" s="55">
        <v>385.5</v>
      </c>
      <c r="V27" s="55">
        <v>385.3</v>
      </c>
      <c r="W27" s="55">
        <v>681.4</v>
      </c>
      <c r="X27" s="90">
        <v>3220</v>
      </c>
    </row>
    <row r="28" spans="2:27" x14ac:dyDescent="0.25">
      <c r="B28" s="96" t="s">
        <v>27</v>
      </c>
      <c r="D28" s="42">
        <v>1425.2404495200001</v>
      </c>
      <c r="E28" s="42">
        <v>1404.5113265299999</v>
      </c>
      <c r="F28" s="42">
        <v>1380.8695173000001</v>
      </c>
      <c r="G28" s="42">
        <v>1357.11406726</v>
      </c>
      <c r="H28" s="42">
        <v>1333.08709787</v>
      </c>
      <c r="I28" s="42">
        <v>2307.67798352</v>
      </c>
      <c r="J28" s="42">
        <v>2247.2650789499999</v>
      </c>
      <c r="K28" s="42">
        <v>2179.4131496</v>
      </c>
      <c r="L28" s="56">
        <v>2017.5308880600001</v>
      </c>
      <c r="M28" s="56">
        <v>1921.2544467499999</v>
      </c>
      <c r="N28" s="42">
        <v>1813.0134063200001</v>
      </c>
      <c r="O28" s="42">
        <v>1691.2903052500003</v>
      </c>
      <c r="P28" s="42">
        <v>3587.1</v>
      </c>
      <c r="Q28" s="42"/>
      <c r="R28" s="42">
        <v>3474.1</v>
      </c>
      <c r="S28" s="42">
        <v>4842.8</v>
      </c>
      <c r="T28" s="54"/>
      <c r="U28" s="55">
        <v>4806.8</v>
      </c>
      <c r="V28" s="55">
        <v>4769.5</v>
      </c>
      <c r="W28" s="55">
        <v>4730.8999999999996</v>
      </c>
      <c r="X28" s="90">
        <v>5441</v>
      </c>
      <c r="AA28" s="4"/>
    </row>
    <row r="29" spans="2:27" x14ac:dyDescent="0.25">
      <c r="B29" s="96" t="s">
        <v>28</v>
      </c>
      <c r="D29" s="42">
        <v>500</v>
      </c>
      <c r="E29" s="42">
        <v>496.21785255999998</v>
      </c>
      <c r="F29" s="42">
        <v>487.86513400000001</v>
      </c>
      <c r="G29" s="42">
        <v>1065.3064185999999</v>
      </c>
      <c r="H29" s="42">
        <v>1048.5181668800001</v>
      </c>
      <c r="I29" s="42">
        <v>1029.58301474</v>
      </c>
      <c r="J29" s="42">
        <v>1008.22150146</v>
      </c>
      <c r="K29" s="42">
        <v>984.11722384999996</v>
      </c>
      <c r="L29" s="56">
        <v>926.19969629999991</v>
      </c>
      <c r="M29" s="56">
        <v>891.52096135000011</v>
      </c>
      <c r="N29" s="42">
        <v>852.3548704399999</v>
      </c>
      <c r="O29" s="42">
        <v>808.11125521000008</v>
      </c>
      <c r="P29" s="42">
        <v>0</v>
      </c>
      <c r="Q29" s="42"/>
      <c r="R29" s="42">
        <v>0</v>
      </c>
      <c r="S29" s="42">
        <v>0</v>
      </c>
      <c r="T29" s="54"/>
      <c r="U29" s="55" t="s">
        <v>46</v>
      </c>
      <c r="V29" s="55">
        <v>0</v>
      </c>
      <c r="W29" s="55" t="s">
        <v>46</v>
      </c>
      <c r="X29" s="90" t="s">
        <v>46</v>
      </c>
      <c r="AA29" s="4"/>
    </row>
    <row r="30" spans="2:27" x14ac:dyDescent="0.25">
      <c r="B30" s="96" t="s">
        <v>29</v>
      </c>
      <c r="D30" s="42">
        <v>785</v>
      </c>
      <c r="E30" s="42">
        <v>714.83103102999996</v>
      </c>
      <c r="F30" s="42">
        <v>1071.3132275400001</v>
      </c>
      <c r="G30" s="42">
        <v>3937.8981830799999</v>
      </c>
      <c r="H30" s="42">
        <v>3746.6694199899998</v>
      </c>
      <c r="I30" s="42">
        <v>4138.4314526500002</v>
      </c>
      <c r="J30" s="42">
        <v>4239.0295265300001</v>
      </c>
      <c r="K30" s="42">
        <v>10963.986292310001</v>
      </c>
      <c r="L30" s="56">
        <v>10702.674372279998</v>
      </c>
      <c r="M30" s="56">
        <v>10591.543226809999</v>
      </c>
      <c r="N30" s="42">
        <v>10465.44913719</v>
      </c>
      <c r="O30" s="42">
        <v>12806.29967884002</v>
      </c>
      <c r="P30" s="42">
        <v>13659.5</v>
      </c>
      <c r="Q30" s="42"/>
      <c r="R30" s="42">
        <v>13511.7</v>
      </c>
      <c r="S30" s="42">
        <v>13340.2</v>
      </c>
      <c r="T30" s="54"/>
      <c r="U30" s="55">
        <v>13293.2</v>
      </c>
      <c r="V30" s="55">
        <v>13244.4</v>
      </c>
      <c r="W30" s="55">
        <v>13193.7</v>
      </c>
      <c r="X30" s="90">
        <v>13442.7</v>
      </c>
      <c r="AA30" s="4"/>
    </row>
    <row r="31" spans="2:27" x14ac:dyDescent="0.25">
      <c r="B31" s="96" t="s">
        <v>30</v>
      </c>
      <c r="D31" s="42">
        <v>0</v>
      </c>
      <c r="E31" s="42">
        <v>750</v>
      </c>
      <c r="F31" s="42">
        <v>750</v>
      </c>
      <c r="G31" s="42">
        <v>1223.8872960599999</v>
      </c>
      <c r="H31" s="42">
        <v>1183.9061191999999</v>
      </c>
      <c r="I31" s="42">
        <v>1139.6185140099999</v>
      </c>
      <c r="J31" s="42">
        <v>1090.56052811</v>
      </c>
      <c r="K31" s="42">
        <v>1036.21821462</v>
      </c>
      <c r="L31" s="56">
        <v>426.80960682</v>
      </c>
      <c r="M31" s="56">
        <v>410.87192399999998</v>
      </c>
      <c r="N31" s="42">
        <v>393.26535752000001</v>
      </c>
      <c r="O31" s="42">
        <v>373.81515345999992</v>
      </c>
      <c r="P31" s="42">
        <v>0</v>
      </c>
      <c r="Q31" s="42"/>
      <c r="R31" s="42">
        <v>0</v>
      </c>
      <c r="S31" s="42">
        <v>0</v>
      </c>
      <c r="T31" s="54"/>
      <c r="U31" s="55" t="s">
        <v>46</v>
      </c>
      <c r="V31" s="55">
        <v>0</v>
      </c>
      <c r="W31" s="55">
        <v>0</v>
      </c>
      <c r="X31" s="90">
        <v>0</v>
      </c>
    </row>
    <row r="32" spans="2:27" x14ac:dyDescent="0.25">
      <c r="B32" s="96" t="s">
        <v>24</v>
      </c>
      <c r="D32" s="42">
        <v>0</v>
      </c>
      <c r="E32" s="42">
        <v>0</v>
      </c>
      <c r="F32" s="42">
        <v>0</v>
      </c>
      <c r="G32" s="42">
        <v>1485.82220409</v>
      </c>
      <c r="H32" s="42">
        <v>1459.51652687</v>
      </c>
      <c r="I32" s="42">
        <v>1430.45630151</v>
      </c>
      <c r="J32" s="42">
        <v>1398.35309078</v>
      </c>
      <c r="K32" s="42">
        <v>1362.8882544000001</v>
      </c>
      <c r="L32" s="56">
        <v>1280.42882046</v>
      </c>
      <c r="M32" s="56">
        <v>1232.61577199</v>
      </c>
      <c r="N32" s="42">
        <v>1179.79607257</v>
      </c>
      <c r="O32" s="42">
        <v>1121.4454604</v>
      </c>
      <c r="P32" s="42">
        <v>0</v>
      </c>
      <c r="Q32" s="42"/>
      <c r="R32" s="42">
        <v>0</v>
      </c>
      <c r="S32" s="42">
        <v>0</v>
      </c>
      <c r="T32" s="54"/>
      <c r="U32" s="55" t="s">
        <v>46</v>
      </c>
      <c r="V32" s="55">
        <v>0</v>
      </c>
      <c r="W32" s="55">
        <v>0</v>
      </c>
      <c r="X32" s="90">
        <v>0</v>
      </c>
      <c r="AA32" s="4"/>
    </row>
    <row r="33" spans="2:27" x14ac:dyDescent="0.25">
      <c r="B33" s="96" t="s">
        <v>32</v>
      </c>
      <c r="D33" s="42">
        <v>0</v>
      </c>
      <c r="E33" s="42">
        <v>0</v>
      </c>
      <c r="F33" s="42">
        <v>0</v>
      </c>
      <c r="G33" s="42">
        <v>0</v>
      </c>
      <c r="H33" s="42">
        <v>598.55236926999999</v>
      </c>
      <c r="I33" s="42">
        <v>580.21048121000001</v>
      </c>
      <c r="J33" s="42">
        <v>559.94795779000003</v>
      </c>
      <c r="K33" s="42">
        <v>537.56368339000005</v>
      </c>
      <c r="L33" s="56">
        <v>485.51791677999995</v>
      </c>
      <c r="M33" s="56">
        <v>455.33984445999999</v>
      </c>
      <c r="N33" s="42">
        <v>422.00173364</v>
      </c>
      <c r="O33" s="42">
        <v>385.17268695000001</v>
      </c>
      <c r="P33" s="42">
        <v>0</v>
      </c>
      <c r="Q33" s="42"/>
      <c r="R33" s="42">
        <v>0</v>
      </c>
      <c r="S33" s="42">
        <v>0</v>
      </c>
      <c r="T33" s="54"/>
      <c r="U33" s="55" t="s">
        <v>46</v>
      </c>
      <c r="V33" s="55">
        <v>0</v>
      </c>
      <c r="W33" s="55">
        <v>0</v>
      </c>
      <c r="X33" s="90">
        <v>0</v>
      </c>
      <c r="AA33" s="4"/>
    </row>
    <row r="34" spans="2:27" x14ac:dyDescent="0.25">
      <c r="B34" s="96" t="s">
        <v>43</v>
      </c>
      <c r="D34" s="42"/>
      <c r="E34" s="42"/>
      <c r="F34" s="42"/>
      <c r="G34" s="42"/>
      <c r="H34" s="42"/>
      <c r="I34" s="42"/>
      <c r="J34" s="42"/>
      <c r="K34" s="42"/>
      <c r="L34" s="56">
        <v>0</v>
      </c>
      <c r="M34" s="56">
        <v>0</v>
      </c>
      <c r="N34" s="56">
        <v>0</v>
      </c>
      <c r="O34" s="56">
        <v>0</v>
      </c>
      <c r="P34" s="56">
        <v>0</v>
      </c>
      <c r="Q34" s="56"/>
      <c r="R34" s="56">
        <v>750</v>
      </c>
      <c r="S34" s="42">
        <v>0</v>
      </c>
      <c r="T34" s="54"/>
      <c r="U34" s="55" t="s">
        <v>46</v>
      </c>
      <c r="V34" s="55">
        <v>0</v>
      </c>
      <c r="W34" s="55">
        <v>0</v>
      </c>
      <c r="X34" s="90">
        <v>0</v>
      </c>
    </row>
    <row r="35" spans="2:27" x14ac:dyDescent="0.25">
      <c r="B35" s="96"/>
      <c r="D35" s="43"/>
      <c r="E35" s="43"/>
      <c r="F35" s="42"/>
      <c r="G35" s="43"/>
      <c r="H35" s="43"/>
      <c r="I35" s="43"/>
      <c r="J35" s="43"/>
      <c r="K35" s="43"/>
      <c r="L35" s="43"/>
      <c r="M35" s="43"/>
      <c r="N35" s="42"/>
      <c r="O35" s="42"/>
      <c r="P35" s="42"/>
      <c r="Q35" s="42"/>
      <c r="R35" s="42"/>
      <c r="S35" s="42">
        <v>0</v>
      </c>
      <c r="T35" s="49"/>
      <c r="U35" s="55"/>
      <c r="V35" s="55"/>
      <c r="W35" s="55"/>
      <c r="X35" s="79"/>
      <c r="AA35" s="4"/>
    </row>
    <row r="36" spans="2:27" x14ac:dyDescent="0.25">
      <c r="B36" s="101" t="s">
        <v>11</v>
      </c>
      <c r="C36" s="28"/>
      <c r="D36" s="29">
        <f>+D38</f>
        <v>804.99199999999996</v>
      </c>
      <c r="E36" s="29">
        <f t="shared" ref="E36:I36" si="5">+E38</f>
        <v>0</v>
      </c>
      <c r="F36" s="29">
        <f t="shared" si="5"/>
        <v>0</v>
      </c>
      <c r="G36" s="29">
        <f t="shared" si="5"/>
        <v>0</v>
      </c>
      <c r="H36" s="29">
        <f t="shared" si="5"/>
        <v>0</v>
      </c>
      <c r="I36" s="29">
        <f t="shared" si="5"/>
        <v>0</v>
      </c>
      <c r="J36" s="29">
        <v>0</v>
      </c>
      <c r="K36" s="29">
        <v>0</v>
      </c>
      <c r="L36" s="29">
        <v>0</v>
      </c>
      <c r="M36" s="29">
        <v>0</v>
      </c>
      <c r="N36" s="31">
        <v>0</v>
      </c>
      <c r="O36" s="31">
        <v>0</v>
      </c>
      <c r="P36" s="31">
        <v>0</v>
      </c>
      <c r="Q36" s="31"/>
      <c r="R36" s="31">
        <v>0</v>
      </c>
      <c r="S36" s="31">
        <v>0</v>
      </c>
      <c r="T36" s="62"/>
      <c r="U36" s="94" t="s">
        <v>46</v>
      </c>
      <c r="V36" s="89">
        <v>0</v>
      </c>
      <c r="W36" s="89">
        <v>0</v>
      </c>
      <c r="X36" s="91">
        <v>0</v>
      </c>
    </row>
    <row r="37" spans="2:27" ht="5.25" customHeight="1" x14ac:dyDescent="0.25">
      <c r="B37" s="96"/>
      <c r="D37" s="42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9"/>
      <c r="U37" s="43"/>
      <c r="V37" s="5"/>
      <c r="W37" s="5"/>
      <c r="X37" s="10"/>
    </row>
    <row r="38" spans="2:27" x14ac:dyDescent="0.25">
      <c r="B38" s="6" t="s">
        <v>33</v>
      </c>
      <c r="D38" s="42">
        <v>804.99199999999996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/>
      <c r="R38" s="42">
        <v>0</v>
      </c>
      <c r="S38" s="42">
        <v>0</v>
      </c>
      <c r="T38" s="49"/>
      <c r="U38" s="55" t="s">
        <v>46</v>
      </c>
      <c r="V38" s="55">
        <v>0</v>
      </c>
      <c r="W38" s="55">
        <v>0</v>
      </c>
      <c r="X38" s="79">
        <v>0</v>
      </c>
    </row>
    <row r="39" spans="2:27" x14ac:dyDescent="0.25">
      <c r="B39" s="6"/>
      <c r="D39" s="42"/>
      <c r="E39" s="43"/>
      <c r="F39" s="43"/>
      <c r="G39" s="43"/>
      <c r="H39" s="43"/>
      <c r="I39" s="43"/>
      <c r="J39" s="43"/>
      <c r="K39" s="43"/>
      <c r="L39" s="3"/>
      <c r="M39" s="3"/>
      <c r="N39" s="69"/>
      <c r="O39" s="69"/>
      <c r="P39" s="69"/>
      <c r="Q39" s="69"/>
      <c r="R39" s="69"/>
      <c r="S39" s="69"/>
      <c r="T39" s="49"/>
      <c r="U39" s="3"/>
      <c r="V39" s="74"/>
      <c r="W39" s="74"/>
      <c r="X39" s="75"/>
    </row>
    <row r="40" spans="2:27" x14ac:dyDescent="0.25">
      <c r="B40" s="41" t="s">
        <v>6</v>
      </c>
      <c r="C40" s="28"/>
      <c r="D40" s="29">
        <f>+D42</f>
        <v>1105.5482543999999</v>
      </c>
      <c r="E40" s="29">
        <f t="shared" ref="E40:I40" si="6">+E42</f>
        <v>1091.6279213</v>
      </c>
      <c r="F40" s="29">
        <f t="shared" si="6"/>
        <v>1073.2528047999999</v>
      </c>
      <c r="G40" s="29">
        <f t="shared" si="6"/>
        <v>1052.2957678</v>
      </c>
      <c r="H40" s="29">
        <f t="shared" si="6"/>
        <v>1028.3940178</v>
      </c>
      <c r="I40" s="29">
        <f t="shared" si="6"/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/>
      <c r="R40" s="29">
        <v>0</v>
      </c>
      <c r="S40" s="29">
        <v>0</v>
      </c>
      <c r="T40" s="62"/>
      <c r="U40" s="94" t="s">
        <v>46</v>
      </c>
      <c r="V40" s="89">
        <v>0</v>
      </c>
      <c r="W40" s="89">
        <v>0</v>
      </c>
      <c r="X40" s="77">
        <v>0</v>
      </c>
    </row>
    <row r="41" spans="2:27" ht="6" customHeight="1" x14ac:dyDescent="0.25">
      <c r="B41" s="6"/>
      <c r="D41" s="42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9"/>
      <c r="U41" s="43"/>
      <c r="V41" s="5"/>
      <c r="W41" s="5"/>
      <c r="X41" s="10"/>
    </row>
    <row r="42" spans="2:27" x14ac:dyDescent="0.25">
      <c r="B42" s="6" t="s">
        <v>34</v>
      </c>
      <c r="D42" s="42">
        <v>1105.5482543999999</v>
      </c>
      <c r="E42" s="42">
        <v>1091.6279213</v>
      </c>
      <c r="F42" s="42">
        <v>1073.2528047999999</v>
      </c>
      <c r="G42" s="42">
        <v>1052.2957678</v>
      </c>
      <c r="H42" s="43">
        <v>1028.3940178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/>
      <c r="R42" s="43">
        <v>0</v>
      </c>
      <c r="S42" s="43">
        <v>0</v>
      </c>
      <c r="T42" s="49"/>
      <c r="U42" s="55" t="s">
        <v>46</v>
      </c>
      <c r="V42" s="43">
        <v>0</v>
      </c>
      <c r="W42" s="43">
        <v>0</v>
      </c>
      <c r="X42" s="10">
        <v>0</v>
      </c>
    </row>
    <row r="43" spans="2:27" x14ac:dyDescent="0.25">
      <c r="B43" s="6"/>
      <c r="D43" s="42"/>
      <c r="E43" s="43"/>
      <c r="F43" s="43"/>
      <c r="G43" s="43"/>
      <c r="H43" s="43"/>
      <c r="I43" s="43"/>
      <c r="J43" s="43"/>
      <c r="K43" s="43"/>
      <c r="L43" s="3"/>
      <c r="M43" s="3"/>
      <c r="N43" s="69"/>
      <c r="O43" s="69"/>
      <c r="P43" s="69"/>
      <c r="Q43" s="69"/>
      <c r="R43" s="69"/>
      <c r="S43" s="69"/>
      <c r="T43" s="49"/>
      <c r="U43" s="3"/>
      <c r="V43" s="74"/>
      <c r="W43" s="74"/>
      <c r="X43" s="75"/>
    </row>
    <row r="44" spans="2:27" x14ac:dyDescent="0.25">
      <c r="B44" s="60" t="s">
        <v>31</v>
      </c>
      <c r="C44" s="61"/>
      <c r="D44" s="29">
        <f>SUM(D46:D47)</f>
        <v>60.470516549999999</v>
      </c>
      <c r="E44" s="29">
        <f t="shared" ref="E44:I44" si="7">SUM(E46:E47)</f>
        <v>1.2054215399999999</v>
      </c>
      <c r="F44" s="29">
        <f t="shared" si="7"/>
        <v>0</v>
      </c>
      <c r="G44" s="29">
        <f t="shared" si="7"/>
        <v>3.40461356</v>
      </c>
      <c r="H44" s="29">
        <f t="shared" si="7"/>
        <v>0</v>
      </c>
      <c r="I44" s="29">
        <f t="shared" si="7"/>
        <v>0</v>
      </c>
      <c r="J44" s="29">
        <v>0</v>
      </c>
      <c r="K44" s="29">
        <v>0</v>
      </c>
      <c r="L44" s="29">
        <v>21.7631525</v>
      </c>
      <c r="M44" s="29">
        <v>158.1885733</v>
      </c>
      <c r="N44" s="29">
        <v>101.75965049000001</v>
      </c>
      <c r="O44" s="29">
        <v>86.971289129999988</v>
      </c>
      <c r="P44" s="29">
        <v>53.2</v>
      </c>
      <c r="Q44" s="29"/>
      <c r="R44" s="29">
        <v>3.4</v>
      </c>
      <c r="S44" s="29">
        <v>3.4</v>
      </c>
      <c r="T44" s="62"/>
      <c r="U44" s="63">
        <v>3.4</v>
      </c>
      <c r="V44" s="76">
        <v>3.4</v>
      </c>
      <c r="W44" s="76">
        <v>0</v>
      </c>
      <c r="X44" s="77">
        <v>0</v>
      </c>
      <c r="Y44" s="56"/>
    </row>
    <row r="45" spans="2:27" ht="12" hidden="1" customHeight="1" x14ac:dyDescent="0.25">
      <c r="B45" s="47"/>
      <c r="C45" s="28"/>
      <c r="D45" s="31"/>
      <c r="E45" s="32"/>
      <c r="F45" s="32"/>
      <c r="G45" s="32"/>
      <c r="H45" s="32"/>
      <c r="I45" s="32"/>
      <c r="J45" s="32"/>
      <c r="K45" s="32"/>
      <c r="L45" s="32"/>
      <c r="M45" s="32"/>
      <c r="N45" s="30">
        <v>36179.393913250002</v>
      </c>
      <c r="O45" s="30">
        <v>38277.066040920021</v>
      </c>
      <c r="P45" s="30">
        <v>38277.066040920021</v>
      </c>
      <c r="Q45" s="30"/>
      <c r="R45" s="30"/>
      <c r="S45" s="30"/>
      <c r="T45" s="49"/>
      <c r="U45" s="59">
        <v>40221.799999999996</v>
      </c>
      <c r="V45" s="82"/>
      <c r="W45" s="82"/>
      <c r="X45" s="82"/>
    </row>
    <row r="46" spans="2:27" x14ac:dyDescent="0.25">
      <c r="B46" s="6" t="s">
        <v>25</v>
      </c>
      <c r="D46" s="42">
        <v>11.35951655</v>
      </c>
      <c r="E46" s="42">
        <v>1.2054215399999999</v>
      </c>
      <c r="F46" s="42">
        <v>0</v>
      </c>
      <c r="G46" s="42">
        <v>2.7133301300000001</v>
      </c>
      <c r="H46" s="42">
        <v>0</v>
      </c>
      <c r="I46" s="42">
        <v>0</v>
      </c>
      <c r="J46" s="42">
        <v>0</v>
      </c>
      <c r="K46" s="42">
        <v>0</v>
      </c>
      <c r="L46" s="42">
        <v>21.7631525</v>
      </c>
      <c r="M46" s="42">
        <v>158.1885733</v>
      </c>
      <c r="N46" s="42">
        <v>101.75965049000001</v>
      </c>
      <c r="O46" s="42">
        <v>86.971289129999988</v>
      </c>
      <c r="P46" s="42">
        <v>53.2</v>
      </c>
      <c r="Q46" s="42"/>
      <c r="R46" s="42">
        <v>3.4</v>
      </c>
      <c r="S46" s="42">
        <v>3.4</v>
      </c>
      <c r="T46" s="49"/>
      <c r="U46" s="42">
        <v>3.4</v>
      </c>
      <c r="V46" s="43">
        <v>3.4</v>
      </c>
      <c r="W46" s="43">
        <v>0</v>
      </c>
      <c r="X46" s="90">
        <v>0</v>
      </c>
    </row>
    <row r="47" spans="2:27" x14ac:dyDescent="0.25">
      <c r="B47" s="6" t="s">
        <v>35</v>
      </c>
      <c r="D47" s="43">
        <v>49.110999999999997</v>
      </c>
      <c r="E47" s="43">
        <v>0</v>
      </c>
      <c r="F47" s="43">
        <v>0</v>
      </c>
      <c r="G47" s="42">
        <v>0.69128343000000003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/>
      <c r="R47" s="43">
        <v>0</v>
      </c>
      <c r="S47" s="43">
        <v>0</v>
      </c>
      <c r="T47" s="49"/>
      <c r="U47" s="55" t="s">
        <v>46</v>
      </c>
      <c r="V47" s="43">
        <v>0</v>
      </c>
      <c r="W47" s="43">
        <v>0</v>
      </c>
      <c r="X47" s="90">
        <v>0</v>
      </c>
    </row>
    <row r="48" spans="2:27" ht="24.75" customHeight="1" x14ac:dyDescent="0.25">
      <c r="B48" s="7" t="s">
        <v>12</v>
      </c>
      <c r="C48" s="23"/>
      <c r="D48" s="16">
        <f>+D20+D24+D36+D40+D44</f>
        <v>29316.951345530004</v>
      </c>
      <c r="E48" s="16">
        <f>+E20+E24+E36+E40+E44</f>
        <v>28594.59921429</v>
      </c>
      <c r="F48" s="16">
        <f>+F20+F24+F36+F40+F44</f>
        <v>28345.521191959997</v>
      </c>
      <c r="G48" s="16">
        <f>+G20+G24+G36+G40+G44</f>
        <v>21254.859696849995</v>
      </c>
      <c r="H48" s="16">
        <f>+H20+H24+H36+H40+H44</f>
        <v>21369.162850460005</v>
      </c>
      <c r="I48" s="16">
        <f>+I20+I24+I36+I40+I44</f>
        <v>21421.276115899997</v>
      </c>
      <c r="J48" s="16">
        <v>28271.486293419999</v>
      </c>
      <c r="K48" s="16">
        <v>32725.734012090001</v>
      </c>
      <c r="L48" s="16">
        <v>32258.925784160001</v>
      </c>
      <c r="M48" s="16">
        <v>35125.242797120009</v>
      </c>
      <c r="N48" s="16">
        <v>36179.393913250002</v>
      </c>
      <c r="O48" s="16">
        <v>39237.292807970021</v>
      </c>
      <c r="P48" s="16">
        <v>39968.800000000003</v>
      </c>
      <c r="Q48" s="16"/>
      <c r="R48" s="16">
        <v>41880.5</v>
      </c>
      <c r="S48" s="16">
        <v>44974.6</v>
      </c>
      <c r="T48" s="17"/>
      <c r="U48" s="16">
        <v>45904.7</v>
      </c>
      <c r="V48" s="16">
        <v>46570.6</v>
      </c>
      <c r="W48" s="16">
        <v>47238.9</v>
      </c>
      <c r="X48" s="17">
        <v>51970.1</v>
      </c>
      <c r="Y48" s="64"/>
      <c r="Z48" s="5"/>
    </row>
    <row r="49" spans="2:26" ht="17.25" customHeight="1" x14ac:dyDescent="0.25">
      <c r="B49" s="37" t="s">
        <v>18</v>
      </c>
      <c r="C49" s="38"/>
      <c r="D49" s="38"/>
      <c r="E49" s="39">
        <f>+E48-D48</f>
        <v>-722.35213124000438</v>
      </c>
      <c r="F49" s="39">
        <f t="shared" ref="F49:I49" si="8">+F48-E48</f>
        <v>-249.07802233000257</v>
      </c>
      <c r="G49" s="39">
        <f t="shared" si="8"/>
        <v>-7090.6614951100019</v>
      </c>
      <c r="H49" s="39">
        <f t="shared" si="8"/>
        <v>114.30315361000976</v>
      </c>
      <c r="I49" s="39">
        <f t="shared" si="8"/>
        <v>52.113265439991665</v>
      </c>
      <c r="J49" s="39">
        <v>-425.7</v>
      </c>
      <c r="K49" s="39">
        <v>4454.2477186700016</v>
      </c>
      <c r="L49" s="39">
        <v>-341.32673762999548</v>
      </c>
      <c r="M49" s="39">
        <v>2866.3170129600076</v>
      </c>
      <c r="N49" s="43">
        <v>1054.1511161299932</v>
      </c>
      <c r="O49" s="43">
        <v>3057.8988947200196</v>
      </c>
      <c r="P49" s="43">
        <v>731.5</v>
      </c>
      <c r="Q49" s="43"/>
      <c r="R49" s="43">
        <v>1911.7</v>
      </c>
      <c r="S49" s="43">
        <v>3094.1</v>
      </c>
      <c r="T49" s="40"/>
      <c r="U49" s="39">
        <v>930.1</v>
      </c>
      <c r="V49" s="43">
        <v>665.9</v>
      </c>
      <c r="W49" s="43">
        <v>668.3</v>
      </c>
      <c r="X49" s="83">
        <v>4731.2</v>
      </c>
      <c r="Y49" s="56"/>
    </row>
    <row r="50" spans="2:26" ht="22.5" customHeight="1" x14ac:dyDescent="0.25">
      <c r="B50" s="111" t="s">
        <v>19</v>
      </c>
      <c r="C50" s="25" t="s">
        <v>22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/>
      <c r="R50" s="26">
        <v>1500</v>
      </c>
      <c r="S50" s="26">
        <v>0</v>
      </c>
      <c r="T50" s="27"/>
      <c r="U50" s="26">
        <v>0</v>
      </c>
      <c r="V50" s="26">
        <v>0</v>
      </c>
      <c r="W50" s="26">
        <v>0</v>
      </c>
      <c r="X50" s="27">
        <v>750</v>
      </c>
      <c r="Y50" s="5"/>
    </row>
    <row r="51" spans="2:26" x14ac:dyDescent="0.25">
      <c r="B51" s="111"/>
      <c r="C51" s="25" t="s">
        <v>23</v>
      </c>
      <c r="D51" s="26">
        <v>49.110999999999997</v>
      </c>
      <c r="E51" s="26">
        <v>0</v>
      </c>
      <c r="F51" s="26">
        <v>0</v>
      </c>
      <c r="G51" s="26">
        <v>0.69128343000000003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/>
      <c r="R51" s="26">
        <v>0</v>
      </c>
      <c r="S51" s="26">
        <v>0</v>
      </c>
      <c r="T51" s="27"/>
      <c r="U51" s="26">
        <v>0</v>
      </c>
      <c r="V51" s="26">
        <v>0</v>
      </c>
      <c r="W51" s="26">
        <v>0</v>
      </c>
      <c r="X51" s="27">
        <v>0</v>
      </c>
    </row>
    <row r="52" spans="2:26" ht="6" customHeight="1" x14ac:dyDescent="0.25">
      <c r="B52" s="92"/>
      <c r="C52" s="25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65"/>
      <c r="O52" s="65"/>
      <c r="P52" s="65"/>
      <c r="Q52" s="65"/>
      <c r="R52" s="65"/>
      <c r="S52" s="65"/>
      <c r="T52" s="27"/>
      <c r="U52" s="65"/>
      <c r="V52" s="26"/>
      <c r="W52" s="26"/>
      <c r="X52" s="27"/>
    </row>
    <row r="53" spans="2:26" x14ac:dyDescent="0.25">
      <c r="B53" s="111" t="s">
        <v>20</v>
      </c>
      <c r="C53" s="25" t="s">
        <v>22</v>
      </c>
      <c r="D53" s="26">
        <v>28788.660794210002</v>
      </c>
      <c r="E53" s="26">
        <v>28626.890074160001</v>
      </c>
      <c r="F53" s="26">
        <v>28127.912325659996</v>
      </c>
      <c r="G53" s="26">
        <v>28212.134352779998</v>
      </c>
      <c r="H53" s="26">
        <v>28087.954549760001</v>
      </c>
      <c r="I53" s="26">
        <v>28697.143388719996</v>
      </c>
      <c r="J53" s="26">
        <v>28271.486293419999</v>
      </c>
      <c r="K53" s="26">
        <v>32725.734012090001</v>
      </c>
      <c r="L53" s="57">
        <v>32258.925784160001</v>
      </c>
      <c r="M53" s="57">
        <v>35125.242797130006</v>
      </c>
      <c r="N53" s="71">
        <v>36179.393913250002</v>
      </c>
      <c r="O53" s="71">
        <v>39237.300000000003</v>
      </c>
      <c r="P53" s="71">
        <v>39968.800000000003</v>
      </c>
      <c r="Q53" s="71"/>
      <c r="R53" s="71">
        <v>40380.5</v>
      </c>
      <c r="S53" s="71">
        <v>44974.6</v>
      </c>
      <c r="T53" s="27"/>
      <c r="U53" s="71">
        <v>45904.7</v>
      </c>
      <c r="V53" s="26">
        <v>46570.6</v>
      </c>
      <c r="W53" s="26">
        <v>47238.9</v>
      </c>
      <c r="X53" s="84">
        <v>51220.1</v>
      </c>
      <c r="Y53" s="68"/>
      <c r="Z53" s="5"/>
    </row>
    <row r="54" spans="2:26" ht="21.75" customHeight="1" thickBot="1" x14ac:dyDescent="0.3">
      <c r="B54" s="113"/>
      <c r="C54" s="50" t="s">
        <v>23</v>
      </c>
      <c r="D54" s="51">
        <v>1048.3465076199998</v>
      </c>
      <c r="E54" s="51">
        <v>853.37580691000005</v>
      </c>
      <c r="F54" s="51">
        <v>979.97774867999999</v>
      </c>
      <c r="G54" s="51">
        <v>654.18082815000002</v>
      </c>
      <c r="H54" s="51">
        <v>722.73217072</v>
      </c>
      <c r="I54" s="51">
        <v>0</v>
      </c>
      <c r="J54" s="51">
        <v>0</v>
      </c>
      <c r="K54" s="51">
        <v>0</v>
      </c>
      <c r="L54" s="58">
        <v>0</v>
      </c>
      <c r="M54" s="58">
        <v>0</v>
      </c>
      <c r="N54" s="51">
        <v>0</v>
      </c>
      <c r="O54" s="51">
        <v>0</v>
      </c>
      <c r="P54" s="51">
        <v>0</v>
      </c>
      <c r="Q54" s="51"/>
      <c r="R54" s="51">
        <v>0</v>
      </c>
      <c r="S54" s="51">
        <v>0</v>
      </c>
      <c r="T54" s="52"/>
      <c r="U54" s="51">
        <v>0</v>
      </c>
      <c r="V54" s="51">
        <v>0</v>
      </c>
      <c r="W54" s="51">
        <v>0</v>
      </c>
      <c r="X54" s="52">
        <v>0</v>
      </c>
      <c r="Y54" s="5"/>
    </row>
    <row r="55" spans="2:26" ht="7.5" customHeight="1" x14ac:dyDescent="0.25">
      <c r="B55" s="6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43"/>
      <c r="P55" s="43"/>
      <c r="Q55" s="43"/>
      <c r="R55" s="43"/>
      <c r="S55" s="43"/>
      <c r="T55" s="10"/>
      <c r="U55" s="5"/>
      <c r="V55" s="64"/>
      <c r="W55" s="64"/>
      <c r="X55" s="44"/>
    </row>
    <row r="56" spans="2:26" ht="18.75" x14ac:dyDescent="0.3">
      <c r="B56" s="53" t="s">
        <v>13</v>
      </c>
      <c r="C56" s="22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43"/>
      <c r="P56" s="43"/>
      <c r="Q56" s="43"/>
      <c r="R56" s="43"/>
      <c r="S56" s="43"/>
      <c r="T56" s="10"/>
      <c r="U56" s="5"/>
      <c r="V56" s="64"/>
      <c r="W56" s="64"/>
      <c r="X56" s="44"/>
    </row>
    <row r="57" spans="2:26" x14ac:dyDescent="0.25">
      <c r="B57" s="6" t="s">
        <v>0</v>
      </c>
      <c r="D57" s="5">
        <v>2004.3443105399999</v>
      </c>
      <c r="E57" s="5">
        <v>2089.2184389899999</v>
      </c>
      <c r="F57" s="5">
        <v>2034.9114794699999</v>
      </c>
      <c r="G57" s="5">
        <v>2962.4843240499999</v>
      </c>
      <c r="H57" s="5">
        <v>3102.9617350139802</v>
      </c>
      <c r="I57" s="5">
        <v>3132.0582413299999</v>
      </c>
      <c r="J57" s="5">
        <v>2964.7333688200001</v>
      </c>
      <c r="K57" s="5">
        <v>2885.3466110899999</v>
      </c>
      <c r="L57" s="5">
        <v>2727.6107597499999</v>
      </c>
      <c r="M57" s="5">
        <v>2476.9066644099998</v>
      </c>
      <c r="N57" s="5">
        <v>2659.3748022299997</v>
      </c>
      <c r="O57" s="5">
        <v>2887.6825747887997</v>
      </c>
      <c r="P57" s="5">
        <v>3289</v>
      </c>
      <c r="Q57" s="5"/>
      <c r="R57" s="5">
        <v>2420.8000000000002</v>
      </c>
      <c r="S57" s="5">
        <v>1877.5</v>
      </c>
      <c r="T57" s="10"/>
      <c r="U57" s="5">
        <v>349.8</v>
      </c>
      <c r="V57" s="55">
        <v>347</v>
      </c>
      <c r="W57" s="55">
        <v>357.6</v>
      </c>
      <c r="X57" s="90">
        <v>390.9</v>
      </c>
      <c r="Y57" s="73"/>
      <c r="Z57" s="5"/>
    </row>
    <row r="58" spans="2:26" x14ac:dyDescent="0.25">
      <c r="B58" s="6" t="s">
        <v>1</v>
      </c>
      <c r="D58" s="5">
        <v>1798.3854875899999</v>
      </c>
      <c r="E58" s="5">
        <v>1633.2046414500001</v>
      </c>
      <c r="F58" s="5">
        <v>1575.0604041300001</v>
      </c>
      <c r="G58" s="5">
        <v>631.06197230999999</v>
      </c>
      <c r="H58" s="5">
        <v>0</v>
      </c>
      <c r="I58" s="5">
        <v>0</v>
      </c>
      <c r="J58" s="5">
        <v>0</v>
      </c>
      <c r="K58" s="5">
        <v>38.798962779999997</v>
      </c>
      <c r="L58" s="5">
        <v>224.75701286999998</v>
      </c>
      <c r="M58" s="5">
        <v>232.18219521999998</v>
      </c>
      <c r="N58" s="5">
        <v>255.67254442000001</v>
      </c>
      <c r="O58" s="5">
        <v>473.62641742000005</v>
      </c>
      <c r="P58" s="5">
        <v>707.4</v>
      </c>
      <c r="Q58" s="5"/>
      <c r="R58" s="5">
        <v>1150.5</v>
      </c>
      <c r="S58" s="5">
        <v>949.8</v>
      </c>
      <c r="T58" s="10"/>
      <c r="U58" s="5">
        <v>222.3</v>
      </c>
      <c r="V58" s="55">
        <v>226</v>
      </c>
      <c r="W58" s="55">
        <v>244.2</v>
      </c>
      <c r="X58" s="90">
        <v>267.10000000000002</v>
      </c>
      <c r="Y58" s="73"/>
      <c r="Z58" s="5"/>
    </row>
    <row r="59" spans="2:26" x14ac:dyDescent="0.25">
      <c r="B59" s="6" t="s">
        <v>6</v>
      </c>
      <c r="D59" s="5">
        <v>147.79060630999999</v>
      </c>
      <c r="E59" s="5">
        <v>147.51065</v>
      </c>
      <c r="F59" s="5">
        <v>143.9280095</v>
      </c>
      <c r="G59" s="5">
        <v>141.34469899999999</v>
      </c>
      <c r="H59" s="5">
        <v>138.7733661</v>
      </c>
      <c r="I59" s="5">
        <v>68.113499500000003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/>
      <c r="R59" s="5">
        <v>0</v>
      </c>
      <c r="S59" s="5">
        <v>0</v>
      </c>
      <c r="T59" s="10"/>
      <c r="U59" s="55">
        <v>0</v>
      </c>
      <c r="V59" s="55">
        <v>0</v>
      </c>
      <c r="W59" s="55">
        <v>0</v>
      </c>
      <c r="X59" s="90">
        <v>0</v>
      </c>
      <c r="Y59" s="73"/>
      <c r="Z59" s="5"/>
    </row>
    <row r="60" spans="2:26" x14ac:dyDescent="0.25">
      <c r="B60" s="6" t="s">
        <v>11</v>
      </c>
      <c r="D60" s="5">
        <v>162.20096866</v>
      </c>
      <c r="E60" s="5">
        <v>72.330997530000005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/>
      <c r="R60" s="5">
        <v>0</v>
      </c>
      <c r="S60" s="5">
        <v>0</v>
      </c>
      <c r="T60" s="10"/>
      <c r="U60" s="55">
        <v>0</v>
      </c>
      <c r="V60" s="55">
        <v>0</v>
      </c>
      <c r="W60" s="55">
        <v>0</v>
      </c>
      <c r="X60" s="90">
        <v>0</v>
      </c>
      <c r="Y60" s="73"/>
      <c r="Z60" s="5"/>
    </row>
    <row r="61" spans="2:26" x14ac:dyDescent="0.25">
      <c r="B61" s="6" t="s">
        <v>2</v>
      </c>
      <c r="D61" s="5">
        <v>12.9756825</v>
      </c>
      <c r="E61" s="5">
        <v>12.732614229999999</v>
      </c>
      <c r="F61" s="5">
        <v>2.0277406899999999</v>
      </c>
      <c r="G61" s="5">
        <v>1.2938788000000001</v>
      </c>
      <c r="H61" s="5">
        <v>1.3983670699999999</v>
      </c>
      <c r="I61" s="5">
        <v>1.48427989</v>
      </c>
      <c r="J61" s="5">
        <v>1.1453209200000001</v>
      </c>
      <c r="K61" s="5">
        <v>2.2372559000000001</v>
      </c>
      <c r="L61" s="5">
        <v>1.44265095</v>
      </c>
      <c r="M61" s="5">
        <v>5.5251497199999999</v>
      </c>
      <c r="N61" s="5">
        <v>14.22427622</v>
      </c>
      <c r="O61" s="5">
        <v>13.999790540000001</v>
      </c>
      <c r="P61" s="5">
        <v>8.6999999999999993</v>
      </c>
      <c r="Q61" s="5"/>
      <c r="R61" s="5">
        <v>1.1000000000000001</v>
      </c>
      <c r="S61" s="5">
        <v>0</v>
      </c>
      <c r="T61" s="10"/>
      <c r="U61" s="55">
        <v>0</v>
      </c>
      <c r="V61" s="55">
        <v>0</v>
      </c>
      <c r="W61" s="55">
        <v>0</v>
      </c>
      <c r="X61" s="90">
        <v>0</v>
      </c>
      <c r="Y61" s="73"/>
      <c r="Z61" s="5"/>
    </row>
    <row r="62" spans="2:26" ht="17.25" x14ac:dyDescent="0.25">
      <c r="B62" s="6" t="s">
        <v>47</v>
      </c>
      <c r="D62" s="5"/>
      <c r="E62" s="5"/>
      <c r="F62" s="5"/>
      <c r="G62" s="5"/>
      <c r="H62" s="5"/>
      <c r="I62" s="5"/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267.8</v>
      </c>
      <c r="Q62" s="5"/>
      <c r="R62" s="5">
        <v>413.2</v>
      </c>
      <c r="S62" s="5">
        <v>676.2</v>
      </c>
      <c r="T62" s="10"/>
      <c r="U62" s="55">
        <v>229.7</v>
      </c>
      <c r="V62" s="55">
        <v>243</v>
      </c>
      <c r="W62" s="55">
        <v>259.5</v>
      </c>
      <c r="X62" s="90">
        <v>233.2</v>
      </c>
      <c r="Y62" s="73"/>
      <c r="Z62" s="5"/>
    </row>
    <row r="63" spans="2:26" ht="30" customHeight="1" x14ac:dyDescent="0.25">
      <c r="B63" s="7" t="s">
        <v>14</v>
      </c>
      <c r="C63" s="23"/>
      <c r="D63" s="8">
        <f t="shared" ref="D63:I63" si="9">SUM(D57:D61)</f>
        <v>4125.6970556000006</v>
      </c>
      <c r="E63" s="8">
        <f t="shared" si="9"/>
        <v>3954.9973421999998</v>
      </c>
      <c r="F63" s="8">
        <f t="shared" si="9"/>
        <v>3755.9276337900001</v>
      </c>
      <c r="G63" s="8">
        <f t="shared" si="9"/>
        <v>3736.1848741599997</v>
      </c>
      <c r="H63" s="8">
        <f t="shared" si="9"/>
        <v>3243.1334681839803</v>
      </c>
      <c r="I63" s="8">
        <f t="shared" si="9"/>
        <v>3201.65602072</v>
      </c>
      <c r="J63" s="8">
        <v>2965.87868974</v>
      </c>
      <c r="K63" s="8">
        <v>2926.3828297699997</v>
      </c>
      <c r="L63" s="8">
        <v>2953.8104235699998</v>
      </c>
      <c r="M63" s="8">
        <v>2714.6140093499998</v>
      </c>
      <c r="N63" s="8">
        <v>2929.2716228699996</v>
      </c>
      <c r="O63" s="8">
        <v>3375.3087827488002</v>
      </c>
      <c r="P63" s="8">
        <v>4272.8</v>
      </c>
      <c r="Q63" s="8"/>
      <c r="R63" s="8">
        <v>3985.6</v>
      </c>
      <c r="S63" s="8">
        <v>3503.5</v>
      </c>
      <c r="T63" s="9"/>
      <c r="U63" s="8">
        <v>801.7</v>
      </c>
      <c r="V63" s="8">
        <v>815.9</v>
      </c>
      <c r="W63" s="8">
        <v>861.3</v>
      </c>
      <c r="X63" s="9">
        <v>891.2</v>
      </c>
      <c r="Y63" s="73"/>
      <c r="Z63" s="8"/>
    </row>
    <row r="64" spans="2:26" x14ac:dyDescent="0.25">
      <c r="B64" s="6" t="s">
        <v>18</v>
      </c>
      <c r="E64" s="13">
        <f>+E63-D63</f>
        <v>-170.69971340000075</v>
      </c>
      <c r="F64" s="13">
        <f t="shared" ref="F64:I64" si="10">+F63-E63</f>
        <v>-199.06970840999975</v>
      </c>
      <c r="G64" s="13">
        <f t="shared" si="10"/>
        <v>-19.742759630000364</v>
      </c>
      <c r="H64" s="13">
        <f t="shared" si="10"/>
        <v>-493.0514059760194</v>
      </c>
      <c r="I64" s="13">
        <f t="shared" si="10"/>
        <v>-41.477447463980297</v>
      </c>
      <c r="J64" s="13">
        <v>-235.77733097999999</v>
      </c>
      <c r="K64" s="13">
        <v>-39.495859970000311</v>
      </c>
      <c r="L64" s="13">
        <v>-15.033400430000256</v>
      </c>
      <c r="M64" s="13">
        <v>-239.19641421999995</v>
      </c>
      <c r="N64" s="13">
        <v>214.65761351999981</v>
      </c>
      <c r="O64" s="39">
        <v>446</v>
      </c>
      <c r="P64" s="39">
        <v>897.5</v>
      </c>
      <c r="Q64" s="39"/>
      <c r="R64" s="39">
        <v>-287.2</v>
      </c>
      <c r="S64" s="39">
        <v>-482.14</v>
      </c>
      <c r="T64" s="14"/>
      <c r="U64" s="5"/>
      <c r="V64" s="13">
        <v>14.2</v>
      </c>
      <c r="W64" s="13">
        <v>45.4</v>
      </c>
      <c r="X64" s="90">
        <v>29.9</v>
      </c>
      <c r="Y64" s="73"/>
    </row>
    <row r="65" spans="2:24" ht="7.5" customHeight="1" thickBot="1" x14ac:dyDescent="0.3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20"/>
      <c r="U65" s="19"/>
      <c r="V65" s="19"/>
      <c r="W65" s="19"/>
      <c r="X65" s="20"/>
    </row>
    <row r="66" spans="2:24" x14ac:dyDescent="0.25">
      <c r="B66" s="21" t="s">
        <v>21</v>
      </c>
      <c r="C66" s="24"/>
      <c r="W66" s="5"/>
    </row>
    <row r="67" spans="2:24" x14ac:dyDescent="0.25">
      <c r="B67" s="22" t="s">
        <v>50</v>
      </c>
      <c r="C67" s="22"/>
      <c r="V67" s="5"/>
      <c r="W67" s="5"/>
    </row>
    <row r="68" spans="2:24" x14ac:dyDescent="0.25">
      <c r="B68" s="22" t="s">
        <v>52</v>
      </c>
      <c r="U68" s="68"/>
      <c r="V68" s="5"/>
    </row>
    <row r="69" spans="2:24" ht="30.75" customHeight="1" x14ac:dyDescent="0.25">
      <c r="B69" s="112" t="s">
        <v>44</v>
      </c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</row>
    <row r="70" spans="2:24" x14ac:dyDescent="0.25">
      <c r="B70" s="22" t="s">
        <v>45</v>
      </c>
      <c r="J70" s="56"/>
    </row>
    <row r="71" spans="2:24" x14ac:dyDescent="0.25">
      <c r="B71" s="22" t="s">
        <v>48</v>
      </c>
      <c r="J71" s="66"/>
    </row>
    <row r="72" spans="2:24" x14ac:dyDescent="0.25">
      <c r="J72" s="56"/>
    </row>
  </sheetData>
  <mergeCells count="21">
    <mergeCell ref="B50:B51"/>
    <mergeCell ref="B69:X69"/>
    <mergeCell ref="B53:B54"/>
    <mergeCell ref="B2:X2"/>
    <mergeCell ref="D3:X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U4:X4"/>
    <mergeCell ref="M4:M5"/>
    <mergeCell ref="N4:N5"/>
    <mergeCell ref="P4:P5"/>
    <mergeCell ref="R4:R5"/>
    <mergeCell ref="O4:O5"/>
    <mergeCell ref="S4:S5"/>
  </mergeCells>
  <printOptions horizontalCentered="1"/>
  <pageMargins left="0.39370078740157483" right="0.39370078740157483" top="0.98425196850393704" bottom="0.39370078740157483" header="0.31496062992125984" footer="0.31496062992125984"/>
  <pageSetup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Deuda Pública</vt:lpstr>
      <vt:lpstr>'Deuda Pública'!Área_de_impresión</vt:lpstr>
    </vt:vector>
  </TitlesOfParts>
  <Company>Organización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Medina Gonzalez</dc:creator>
  <cp:lastModifiedBy>UIPPE</cp:lastModifiedBy>
  <cp:lastPrinted>2021-06-17T16:56:52Z</cp:lastPrinted>
  <dcterms:created xsi:type="dcterms:W3CDTF">2013-03-15T19:19:20Z</dcterms:created>
  <dcterms:modified xsi:type="dcterms:W3CDTF">2022-02-03T21:52:45Z</dcterms:modified>
</cp:coreProperties>
</file>