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DICIEMBRE 2019\"/>
    </mc:Choice>
  </mc:AlternateContent>
  <xr:revisionPtr revIDLastSave="0" documentId="13_ncr:1_{BC60C61A-C73C-4981-81FA-5E3A469642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" sheetId="3" r:id="rId1"/>
  </sheets>
  <calcPr calcId="181029"/>
</workbook>
</file>

<file path=xl/calcChain.xml><?xml version="1.0" encoding="utf-8"?>
<calcChain xmlns="http://schemas.openxmlformats.org/spreadsheetml/2006/main">
  <c r="I37" i="3" l="1"/>
  <c r="I29" i="3" l="1"/>
  <c r="J18" i="3" l="1"/>
  <c r="E37" i="3" l="1"/>
  <c r="J61" i="3" l="1"/>
  <c r="J27" i="3" l="1"/>
  <c r="J11" i="3" l="1"/>
  <c r="F15" i="3" l="1"/>
  <c r="J23" i="3" l="1"/>
  <c r="G23" i="3"/>
  <c r="J24" i="3" l="1"/>
  <c r="J50" i="3"/>
  <c r="J45" i="3"/>
  <c r="J44" i="3"/>
  <c r="J41" i="3"/>
  <c r="G45" i="3"/>
  <c r="G58" i="3"/>
  <c r="E29" i="3"/>
  <c r="G25" i="3"/>
  <c r="G15" i="3"/>
  <c r="G16" i="3"/>
  <c r="G17" i="3"/>
  <c r="G19" i="3"/>
  <c r="G21" i="3"/>
  <c r="G22" i="3"/>
  <c r="G24" i="3"/>
  <c r="G26" i="3"/>
  <c r="J59" i="3"/>
  <c r="J58" i="3"/>
  <c r="J57" i="3"/>
  <c r="G57" i="3"/>
  <c r="I56" i="3"/>
  <c r="H56" i="3"/>
  <c r="F56" i="3"/>
  <c r="E56" i="3"/>
  <c r="J54" i="3"/>
  <c r="G54" i="3"/>
  <c r="J53" i="3"/>
  <c r="G53" i="3"/>
  <c r="J52" i="3"/>
  <c r="G52" i="3"/>
  <c r="I51" i="3"/>
  <c r="H51" i="3"/>
  <c r="F51" i="3"/>
  <c r="E51" i="3"/>
  <c r="J48" i="3"/>
  <c r="G48" i="3"/>
  <c r="J47" i="3"/>
  <c r="G47" i="3"/>
  <c r="J46" i="3"/>
  <c r="G46" i="3"/>
  <c r="H44" i="3"/>
  <c r="F44" i="3"/>
  <c r="G44" i="3" s="1"/>
  <c r="J43" i="3"/>
  <c r="G43" i="3"/>
  <c r="J42" i="3"/>
  <c r="G42" i="3"/>
  <c r="H41" i="3"/>
  <c r="F41" i="3"/>
  <c r="G41" i="3" s="1"/>
  <c r="J40" i="3"/>
  <c r="G40" i="3"/>
  <c r="J39" i="3"/>
  <c r="G39" i="3"/>
  <c r="J38" i="3"/>
  <c r="G38" i="3"/>
  <c r="J26" i="3"/>
  <c r="J25" i="3"/>
  <c r="J22" i="3"/>
  <c r="J21" i="3"/>
  <c r="J20" i="3"/>
  <c r="G20" i="3"/>
  <c r="J19" i="3"/>
  <c r="H18" i="3"/>
  <c r="F18" i="3"/>
  <c r="F29" i="3" s="1"/>
  <c r="J17" i="3"/>
  <c r="J16" i="3"/>
  <c r="J15" i="3"/>
  <c r="H15" i="3"/>
  <c r="J14" i="3"/>
  <c r="G14" i="3"/>
  <c r="J13" i="3"/>
  <c r="G13" i="3"/>
  <c r="J12" i="3"/>
  <c r="G11" i="3"/>
  <c r="G37" i="3" l="1"/>
  <c r="J29" i="3"/>
  <c r="G51" i="3"/>
  <c r="H37" i="3"/>
  <c r="J51" i="3"/>
  <c r="J56" i="3"/>
  <c r="H29" i="3"/>
  <c r="H61" i="3"/>
  <c r="F37" i="3"/>
  <c r="F61" i="3" s="1"/>
  <c r="G18" i="3"/>
  <c r="G29" i="3" s="1"/>
  <c r="G56" i="3"/>
  <c r="J37" i="3"/>
</calcChain>
</file>

<file path=xl/sharedStrings.xml><?xml version="1.0" encoding="utf-8"?>
<sst xmlns="http://schemas.openxmlformats.org/spreadsheetml/2006/main" count="73" uniqueCount="42">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</sst>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1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9" fillId="0" borderId="0" xfId="0" applyFont="1"/>
    <xf numFmtId="0" fontId="16" fillId="0" borderId="0" xfId="0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workbookViewId="0"/>
  </sheetViews>
  <sheetFormatPr baseColWidth="10" defaultRowHeight="14.25"/>
  <cols>
    <col min="1" max="1" width="3.140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/>
    <row r="2" spans="2:10">
      <c r="B2" s="75" t="s">
        <v>40</v>
      </c>
      <c r="C2" s="76"/>
      <c r="D2" s="76"/>
      <c r="E2" s="76"/>
      <c r="F2" s="76"/>
      <c r="G2" s="76"/>
      <c r="H2" s="76"/>
      <c r="I2" s="76"/>
      <c r="J2" s="77"/>
    </row>
    <row r="3" spans="2:10">
      <c r="B3" s="78" t="s">
        <v>0</v>
      </c>
      <c r="C3" s="79"/>
      <c r="D3" s="79"/>
      <c r="E3" s="79"/>
      <c r="F3" s="79"/>
      <c r="G3" s="79"/>
      <c r="H3" s="79"/>
      <c r="I3" s="79"/>
      <c r="J3" s="80"/>
    </row>
    <row r="4" spans="2:10">
      <c r="B4" s="81" t="s">
        <v>41</v>
      </c>
      <c r="C4" s="82"/>
      <c r="D4" s="82"/>
      <c r="E4" s="82"/>
      <c r="F4" s="82"/>
      <c r="G4" s="82"/>
      <c r="H4" s="82"/>
      <c r="I4" s="82"/>
      <c r="J4" s="83"/>
    </row>
    <row r="5" spans="2:10" ht="15" thickBot="1">
      <c r="B5" s="84" t="s">
        <v>33</v>
      </c>
      <c r="C5" s="85"/>
      <c r="D5" s="85"/>
      <c r="E5" s="85"/>
      <c r="F5" s="85"/>
      <c r="G5" s="85"/>
      <c r="H5" s="85"/>
      <c r="I5" s="85"/>
      <c r="J5" s="86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87" t="s">
        <v>1</v>
      </c>
      <c r="C7" s="88"/>
      <c r="D7" s="89"/>
      <c r="E7" s="93" t="s">
        <v>2</v>
      </c>
      <c r="F7" s="94"/>
      <c r="G7" s="94"/>
      <c r="H7" s="94"/>
      <c r="I7" s="95"/>
      <c r="J7" s="96" t="s">
        <v>3</v>
      </c>
    </row>
    <row r="8" spans="2:10" ht="23.25" thickBot="1">
      <c r="B8" s="90"/>
      <c r="C8" s="91"/>
      <c r="D8" s="92"/>
      <c r="E8" s="12" t="s">
        <v>4</v>
      </c>
      <c r="F8" s="64" t="s">
        <v>5</v>
      </c>
      <c r="G8" s="12" t="s">
        <v>6</v>
      </c>
      <c r="H8" s="12" t="s">
        <v>7</v>
      </c>
      <c r="I8" s="12" t="s">
        <v>8</v>
      </c>
      <c r="J8" s="97"/>
    </row>
    <row r="9" spans="2:10" ht="15" thickBot="1">
      <c r="B9" s="90"/>
      <c r="C9" s="91"/>
      <c r="D9" s="92"/>
      <c r="E9" s="15" t="s">
        <v>9</v>
      </c>
      <c r="F9" s="15" t="s">
        <v>10</v>
      </c>
      <c r="G9" s="15" t="s">
        <v>11</v>
      </c>
      <c r="H9" s="65" t="s">
        <v>12</v>
      </c>
      <c r="I9" s="15" t="s">
        <v>13</v>
      </c>
      <c r="J9" s="15" t="s">
        <v>30</v>
      </c>
    </row>
    <row r="10" spans="2:10">
      <c r="B10" s="16"/>
      <c r="C10" s="17"/>
      <c r="D10" s="17"/>
      <c r="E10" s="40"/>
      <c r="F10" s="40"/>
      <c r="G10" s="40"/>
      <c r="H10" s="40"/>
      <c r="I10" s="40"/>
      <c r="J10" s="41"/>
    </row>
    <row r="11" spans="2:10">
      <c r="B11" s="73" t="s">
        <v>14</v>
      </c>
      <c r="C11" s="74"/>
      <c r="D11" s="74"/>
      <c r="E11" s="42">
        <v>20407536</v>
      </c>
      <c r="F11" s="42"/>
      <c r="G11" s="43">
        <f t="shared" ref="G11:G18" si="0">E11+F11</f>
        <v>20407536</v>
      </c>
      <c r="H11" s="42"/>
      <c r="I11" s="42">
        <v>21451604.5</v>
      </c>
      <c r="J11" s="44">
        <f>I11-E11</f>
        <v>1044068.5</v>
      </c>
    </row>
    <row r="12" spans="2:10" ht="26.25" customHeight="1">
      <c r="B12" s="73" t="s">
        <v>15</v>
      </c>
      <c r="C12" s="74"/>
      <c r="D12" s="74"/>
      <c r="E12" s="42"/>
      <c r="F12" s="42"/>
      <c r="G12" s="43"/>
      <c r="H12" s="42"/>
      <c r="I12" s="42"/>
      <c r="J12" s="44">
        <f t="shared" ref="J12:J27" si="1">I12-E12</f>
        <v>0</v>
      </c>
    </row>
    <row r="13" spans="2:10">
      <c r="B13" s="73" t="s">
        <v>16</v>
      </c>
      <c r="C13" s="74"/>
      <c r="D13" s="74"/>
      <c r="E13" s="42">
        <v>421290.3</v>
      </c>
      <c r="F13" s="42"/>
      <c r="G13" s="43">
        <f t="shared" si="0"/>
        <v>421290.3</v>
      </c>
      <c r="H13" s="42"/>
      <c r="I13" s="42">
        <v>506926.8</v>
      </c>
      <c r="J13" s="44">
        <f t="shared" si="1"/>
        <v>85636.5</v>
      </c>
    </row>
    <row r="14" spans="2:10">
      <c r="B14" s="73" t="s">
        <v>17</v>
      </c>
      <c r="C14" s="74"/>
      <c r="D14" s="74"/>
      <c r="E14" s="42">
        <v>5965480.2999999998</v>
      </c>
      <c r="F14" s="42"/>
      <c r="G14" s="43">
        <f t="shared" si="0"/>
        <v>5965480.2999999998</v>
      </c>
      <c r="H14" s="42"/>
      <c r="I14" s="42">
        <v>7544123.0999999996</v>
      </c>
      <c r="J14" s="44">
        <f t="shared" si="1"/>
        <v>1578642.7999999998</v>
      </c>
    </row>
    <row r="15" spans="2:10">
      <c r="B15" s="73" t="s">
        <v>18</v>
      </c>
      <c r="C15" s="74"/>
      <c r="D15" s="74"/>
      <c r="E15" s="43">
        <v>591994.69999999995</v>
      </c>
      <c r="F15" s="43">
        <f>F16+F17</f>
        <v>0</v>
      </c>
      <c r="G15" s="43">
        <f t="shared" si="0"/>
        <v>591994.69999999995</v>
      </c>
      <c r="H15" s="43">
        <f>H16+H17</f>
        <v>0</v>
      </c>
      <c r="I15" s="43">
        <v>954190.3</v>
      </c>
      <c r="J15" s="44">
        <f t="shared" si="1"/>
        <v>362195.60000000009</v>
      </c>
    </row>
    <row r="16" spans="2:10">
      <c r="B16" s="18" t="s">
        <v>31</v>
      </c>
      <c r="C16" s="74"/>
      <c r="D16" s="74"/>
      <c r="E16" s="42"/>
      <c r="F16" s="42"/>
      <c r="G16" s="43">
        <f t="shared" si="0"/>
        <v>0</v>
      </c>
      <c r="H16" s="42"/>
      <c r="I16" s="42"/>
      <c r="J16" s="44">
        <f t="shared" si="1"/>
        <v>0</v>
      </c>
    </row>
    <row r="17" spans="2:10">
      <c r="B17" s="18" t="s">
        <v>32</v>
      </c>
      <c r="C17" s="74"/>
      <c r="D17" s="74"/>
      <c r="E17" s="42"/>
      <c r="F17" s="42"/>
      <c r="G17" s="43">
        <f t="shared" si="0"/>
        <v>0</v>
      </c>
      <c r="H17" s="42"/>
      <c r="I17" s="42"/>
      <c r="J17" s="44">
        <f t="shared" si="1"/>
        <v>0</v>
      </c>
    </row>
    <row r="18" spans="2:10">
      <c r="B18" s="73" t="s">
        <v>19</v>
      </c>
      <c r="C18" s="74"/>
      <c r="D18" s="74"/>
      <c r="E18" s="43">
        <v>4631664.5999999996</v>
      </c>
      <c r="F18" s="43">
        <f>F19+F20</f>
        <v>0</v>
      </c>
      <c r="G18" s="43">
        <f t="shared" si="0"/>
        <v>4631664.5999999996</v>
      </c>
      <c r="H18" s="43">
        <f>H19+H20</f>
        <v>0</v>
      </c>
      <c r="I18" s="43">
        <v>3636924.3</v>
      </c>
      <c r="J18" s="44">
        <f t="shared" si="1"/>
        <v>-994740.29999999981</v>
      </c>
    </row>
    <row r="19" spans="2:10">
      <c r="B19" s="18" t="s">
        <v>31</v>
      </c>
      <c r="C19" s="74"/>
      <c r="D19" s="74"/>
      <c r="E19" s="42"/>
      <c r="F19" s="42"/>
      <c r="G19" s="43">
        <f t="shared" ref="G19:G26" si="2">E19+F19</f>
        <v>0</v>
      </c>
      <c r="H19" s="42"/>
      <c r="I19" s="42"/>
      <c r="J19" s="44">
        <f t="shared" si="1"/>
        <v>0</v>
      </c>
    </row>
    <row r="20" spans="2:10">
      <c r="B20" s="18" t="s">
        <v>32</v>
      </c>
      <c r="C20" s="74"/>
      <c r="D20" s="74"/>
      <c r="E20" s="42"/>
      <c r="F20" s="42"/>
      <c r="G20" s="43">
        <f t="shared" si="2"/>
        <v>0</v>
      </c>
      <c r="H20" s="42"/>
      <c r="I20" s="42"/>
      <c r="J20" s="44">
        <f t="shared" si="1"/>
        <v>0</v>
      </c>
    </row>
    <row r="21" spans="2:10">
      <c r="B21" s="73" t="s">
        <v>20</v>
      </c>
      <c r="C21" s="74"/>
      <c r="D21" s="74"/>
      <c r="E21" s="42"/>
      <c r="F21" s="42"/>
      <c r="G21" s="43">
        <f t="shared" si="2"/>
        <v>0</v>
      </c>
      <c r="H21" s="42"/>
      <c r="I21" s="42"/>
      <c r="J21" s="44">
        <f t="shared" si="1"/>
        <v>0</v>
      </c>
    </row>
    <row r="22" spans="2:10">
      <c r="B22" s="73" t="s">
        <v>21</v>
      </c>
      <c r="C22" s="74"/>
      <c r="D22" s="74"/>
      <c r="E22" s="42">
        <v>198520752</v>
      </c>
      <c r="F22" s="42"/>
      <c r="G22" s="43">
        <f t="shared" si="2"/>
        <v>198520752</v>
      </c>
      <c r="H22" s="42"/>
      <c r="I22" s="42">
        <v>199688853.5</v>
      </c>
      <c r="J22" s="44">
        <f t="shared" si="1"/>
        <v>1168101.5</v>
      </c>
    </row>
    <row r="23" spans="2:10" ht="14.25" customHeight="1">
      <c r="B23" s="73" t="s">
        <v>39</v>
      </c>
      <c r="C23" s="74"/>
      <c r="D23" s="74"/>
      <c r="E23" s="42">
        <v>14318217.5</v>
      </c>
      <c r="F23" s="42"/>
      <c r="G23" s="43">
        <f t="shared" si="2"/>
        <v>14318217.5</v>
      </c>
      <c r="H23" s="42"/>
      <c r="I23" s="42">
        <v>11277234.6</v>
      </c>
      <c r="J23" s="44">
        <f t="shared" si="1"/>
        <v>-3040982.9000000004</v>
      </c>
    </row>
    <row r="24" spans="2:10" ht="30.75" customHeight="1">
      <c r="B24" s="73" t="s">
        <v>22</v>
      </c>
      <c r="C24" s="74"/>
      <c r="D24" s="74"/>
      <c r="E24" s="42">
        <v>3418323.4</v>
      </c>
      <c r="F24" s="42"/>
      <c r="G24" s="43">
        <f t="shared" si="2"/>
        <v>3418323.4</v>
      </c>
      <c r="H24" s="42"/>
      <c r="I24" s="42">
        <v>11520771.1</v>
      </c>
      <c r="J24" s="44">
        <f>I24-E24</f>
        <v>8102447.6999999993</v>
      </c>
    </row>
    <row r="25" spans="2:10" ht="13.5" customHeight="1">
      <c r="B25" s="98" t="s">
        <v>35</v>
      </c>
      <c r="C25" s="99"/>
      <c r="D25" s="100"/>
      <c r="E25" s="42"/>
      <c r="F25" s="42"/>
      <c r="G25" s="43">
        <f t="shared" si="2"/>
        <v>0</v>
      </c>
      <c r="H25" s="42"/>
      <c r="I25" s="42">
        <v>0</v>
      </c>
      <c r="J25" s="44">
        <f t="shared" si="1"/>
        <v>0</v>
      </c>
    </row>
    <row r="26" spans="2:10">
      <c r="B26" s="73" t="s">
        <v>23</v>
      </c>
      <c r="C26" s="74"/>
      <c r="D26" s="74"/>
      <c r="E26" s="42">
        <v>10100592.9</v>
      </c>
      <c r="F26" s="42"/>
      <c r="G26" s="43">
        <f t="shared" si="2"/>
        <v>10100592.9</v>
      </c>
      <c r="H26" s="42"/>
      <c r="I26" s="42">
        <v>3102461.6</v>
      </c>
      <c r="J26" s="44">
        <f t="shared" si="1"/>
        <v>-6998131.3000000007</v>
      </c>
    </row>
    <row r="27" spans="2:10">
      <c r="B27" s="98" t="s">
        <v>36</v>
      </c>
      <c r="C27" s="99"/>
      <c r="D27" s="100"/>
      <c r="E27" s="42"/>
      <c r="F27" s="42"/>
      <c r="G27" s="43"/>
      <c r="H27" s="42"/>
      <c r="I27" s="42">
        <v>0</v>
      </c>
      <c r="J27" s="44">
        <f t="shared" si="1"/>
        <v>0</v>
      </c>
    </row>
    <row r="28" spans="2:10" ht="15" thickBot="1">
      <c r="B28" s="19"/>
      <c r="C28" s="20"/>
      <c r="D28" s="21"/>
      <c r="E28" s="45"/>
      <c r="F28" s="45"/>
      <c r="G28" s="45"/>
      <c r="H28" s="45"/>
      <c r="I28" s="45"/>
      <c r="J28" s="46"/>
    </row>
    <row r="29" spans="2:10" ht="15" thickBot="1">
      <c r="B29" s="22"/>
      <c r="C29" s="23"/>
      <c r="D29" s="24" t="s">
        <v>24</v>
      </c>
      <c r="E29" s="47">
        <f>SUM(E11:E28)</f>
        <v>258375851.70000002</v>
      </c>
      <c r="F29" s="47">
        <f>F11+F12+F13+F14+F15+F18+F21+F22+F24+F26</f>
        <v>0</v>
      </c>
      <c r="G29" s="47">
        <f>SUM(G11:G28)</f>
        <v>258375851.70000002</v>
      </c>
      <c r="H29" s="47">
        <f>H11+H12+H13+H14+H15+H18+H21+H22+H24+H26</f>
        <v>0</v>
      </c>
      <c r="I29" s="48">
        <f>SUM(I11:I28)</f>
        <v>259683089.79999998</v>
      </c>
      <c r="J29" s="103">
        <f>SUM(J11:J27)</f>
        <v>1307238.0999999978</v>
      </c>
    </row>
    <row r="30" spans="2:10" ht="15" thickBot="1">
      <c r="E30" s="49"/>
      <c r="F30" s="49"/>
      <c r="G30" s="49"/>
      <c r="H30" s="105" t="s">
        <v>34</v>
      </c>
      <c r="I30" s="106"/>
      <c r="J30" s="104"/>
    </row>
    <row r="32" spans="2:10" ht="15" thickBot="1"/>
    <row r="33" spans="2:10" ht="15" thickBot="1">
      <c r="B33" s="87" t="s">
        <v>25</v>
      </c>
      <c r="C33" s="88"/>
      <c r="D33" s="89"/>
      <c r="E33" s="93" t="s">
        <v>2</v>
      </c>
      <c r="F33" s="94"/>
      <c r="G33" s="94"/>
      <c r="H33" s="94"/>
      <c r="I33" s="95"/>
      <c r="J33" s="96" t="s">
        <v>3</v>
      </c>
    </row>
    <row r="34" spans="2:10" ht="24.75" thickBot="1">
      <c r="B34" s="90"/>
      <c r="C34" s="91"/>
      <c r="D34" s="92"/>
      <c r="E34" s="12" t="s">
        <v>4</v>
      </c>
      <c r="F34" s="13" t="s">
        <v>29</v>
      </c>
      <c r="G34" s="12" t="s">
        <v>6</v>
      </c>
      <c r="H34" s="12" t="s">
        <v>7</v>
      </c>
      <c r="I34" s="12" t="s">
        <v>8</v>
      </c>
      <c r="J34" s="97"/>
    </row>
    <row r="35" spans="2:10" ht="15" thickBot="1">
      <c r="B35" s="107"/>
      <c r="C35" s="108"/>
      <c r="D35" s="109"/>
      <c r="E35" s="14" t="s">
        <v>9</v>
      </c>
      <c r="F35" s="14" t="s">
        <v>10</v>
      </c>
      <c r="G35" s="14" t="s">
        <v>11</v>
      </c>
      <c r="H35" s="14" t="s">
        <v>12</v>
      </c>
      <c r="I35" s="14" t="s">
        <v>13</v>
      </c>
      <c r="J35" s="14" t="s">
        <v>30</v>
      </c>
    </row>
    <row r="36" spans="2:10">
      <c r="B36" s="29"/>
      <c r="C36" s="30"/>
      <c r="D36" s="31"/>
      <c r="E36" s="32"/>
      <c r="F36" s="32"/>
      <c r="G36" s="32"/>
      <c r="H36" s="32"/>
      <c r="I36" s="32"/>
      <c r="J36" s="33"/>
    </row>
    <row r="37" spans="2:10">
      <c r="B37" s="34" t="s">
        <v>26</v>
      </c>
      <c r="C37" s="5"/>
      <c r="D37" s="6"/>
      <c r="E37" s="50">
        <f>E38+E39+E40+E41+E44+ E45+E48+E49+E50</f>
        <v>248275258.80000001</v>
      </c>
      <c r="F37" s="50">
        <f>F38+F39+F40+F41+F44+F48+F49</f>
        <v>0</v>
      </c>
      <c r="G37" s="50">
        <f>G38+G39+G40+G41+G44+ G45+G48+G49+G50</f>
        <v>248275258.80000001</v>
      </c>
      <c r="H37" s="50">
        <f>H38+H39+H40+H41+H44+H48+H49</f>
        <v>0</v>
      </c>
      <c r="I37" s="50">
        <f>I38+I39+I40+I41+I44+ I45+I48+I49+I50</f>
        <v>256580628.19999999</v>
      </c>
      <c r="J37" s="51">
        <f>J38+J39+J40+J41+J44+J45+J48</f>
        <v>3243904.6</v>
      </c>
    </row>
    <row r="38" spans="2:10">
      <c r="B38" s="35"/>
      <c r="C38" s="110" t="s">
        <v>14</v>
      </c>
      <c r="D38" s="111"/>
      <c r="E38" s="42">
        <v>20407536</v>
      </c>
      <c r="F38" s="52"/>
      <c r="G38" s="53">
        <f t="shared" ref="G38:G48" si="3">E38+F38</f>
        <v>20407536</v>
      </c>
      <c r="H38" s="52"/>
      <c r="I38" s="42">
        <v>21451604.5</v>
      </c>
      <c r="J38" s="54">
        <f t="shared" ref="J38:J50" si="4">I38-E38</f>
        <v>1044068.5</v>
      </c>
    </row>
    <row r="39" spans="2:10">
      <c r="B39" s="35"/>
      <c r="C39" s="110" t="s">
        <v>16</v>
      </c>
      <c r="D39" s="111"/>
      <c r="E39" s="42">
        <v>421290.3</v>
      </c>
      <c r="F39" s="52"/>
      <c r="G39" s="53">
        <f t="shared" si="3"/>
        <v>421290.3</v>
      </c>
      <c r="H39" s="52"/>
      <c r="I39" s="42">
        <v>506926.8</v>
      </c>
      <c r="J39" s="54">
        <f t="shared" si="4"/>
        <v>85636.5</v>
      </c>
    </row>
    <row r="40" spans="2:10">
      <c r="B40" s="35"/>
      <c r="C40" s="110" t="s">
        <v>17</v>
      </c>
      <c r="D40" s="111"/>
      <c r="E40" s="42">
        <v>5965480.2999999998</v>
      </c>
      <c r="F40" s="52"/>
      <c r="G40" s="53">
        <f t="shared" si="3"/>
        <v>5965480.2999999998</v>
      </c>
      <c r="H40" s="52"/>
      <c r="I40" s="42">
        <v>7544123.0999999996</v>
      </c>
      <c r="J40" s="54">
        <f t="shared" si="4"/>
        <v>1578642.7999999998</v>
      </c>
    </row>
    <row r="41" spans="2:10">
      <c r="B41" s="35"/>
      <c r="C41" s="110" t="s">
        <v>18</v>
      </c>
      <c r="D41" s="111"/>
      <c r="E41" s="43">
        <v>591994.69999999995</v>
      </c>
      <c r="F41" s="53">
        <f>F42+F43</f>
        <v>0</v>
      </c>
      <c r="G41" s="53">
        <f t="shared" si="3"/>
        <v>591994.69999999995</v>
      </c>
      <c r="H41" s="53">
        <f>H42+H43</f>
        <v>0</v>
      </c>
      <c r="I41" s="43">
        <v>954190.3</v>
      </c>
      <c r="J41" s="54">
        <f t="shared" si="4"/>
        <v>362195.60000000009</v>
      </c>
    </row>
    <row r="42" spans="2:10">
      <c r="B42" s="35"/>
      <c r="C42" s="7" t="s">
        <v>31</v>
      </c>
      <c r="D42" s="8"/>
      <c r="E42" s="52"/>
      <c r="F42" s="52"/>
      <c r="G42" s="53">
        <f t="shared" si="3"/>
        <v>0</v>
      </c>
      <c r="H42" s="52"/>
      <c r="I42" s="52"/>
      <c r="J42" s="54">
        <f t="shared" si="4"/>
        <v>0</v>
      </c>
    </row>
    <row r="43" spans="2:10">
      <c r="B43" s="35"/>
      <c r="C43" s="7" t="s">
        <v>32</v>
      </c>
      <c r="D43" s="8"/>
      <c r="E43" s="52"/>
      <c r="F43" s="52"/>
      <c r="G43" s="53">
        <f t="shared" si="3"/>
        <v>0</v>
      </c>
      <c r="H43" s="52"/>
      <c r="I43" s="52"/>
      <c r="J43" s="54">
        <f t="shared" si="4"/>
        <v>0</v>
      </c>
    </row>
    <row r="44" spans="2:10">
      <c r="B44" s="35"/>
      <c r="C44" s="110" t="s">
        <v>19</v>
      </c>
      <c r="D44" s="111"/>
      <c r="E44" s="43">
        <v>4631664.5999999996</v>
      </c>
      <c r="F44" s="53">
        <f>F46+F47</f>
        <v>0</v>
      </c>
      <c r="G44" s="53">
        <f t="shared" si="3"/>
        <v>4631664.5999999996</v>
      </c>
      <c r="H44" s="53">
        <f>H46+H47</f>
        <v>0</v>
      </c>
      <c r="I44" s="43">
        <v>3636924.3</v>
      </c>
      <c r="J44" s="54">
        <f t="shared" si="4"/>
        <v>-994740.29999999981</v>
      </c>
    </row>
    <row r="45" spans="2:10">
      <c r="B45" s="35"/>
      <c r="C45" s="101" t="s">
        <v>37</v>
      </c>
      <c r="D45" s="102"/>
      <c r="E45" s="42"/>
      <c r="F45" s="53"/>
      <c r="G45" s="53">
        <f t="shared" si="3"/>
        <v>0</v>
      </c>
      <c r="H45" s="53"/>
      <c r="I45" s="42"/>
      <c r="J45" s="54">
        <f t="shared" si="4"/>
        <v>0</v>
      </c>
    </row>
    <row r="46" spans="2:10">
      <c r="B46" s="35"/>
      <c r="C46" s="7" t="s">
        <v>31</v>
      </c>
      <c r="D46" s="8"/>
      <c r="E46" s="52"/>
      <c r="F46" s="52"/>
      <c r="G46" s="53">
        <f t="shared" si="3"/>
        <v>0</v>
      </c>
      <c r="H46" s="52"/>
      <c r="I46" s="52"/>
      <c r="J46" s="54">
        <f t="shared" si="4"/>
        <v>0</v>
      </c>
    </row>
    <row r="47" spans="2:10">
      <c r="B47" s="35"/>
      <c r="C47" s="7" t="s">
        <v>32</v>
      </c>
      <c r="D47" s="8"/>
      <c r="E47" s="52"/>
      <c r="F47" s="52"/>
      <c r="G47" s="53">
        <f t="shared" si="3"/>
        <v>0</v>
      </c>
      <c r="H47" s="52"/>
      <c r="I47" s="52"/>
      <c r="J47" s="54">
        <f t="shared" si="4"/>
        <v>0</v>
      </c>
    </row>
    <row r="48" spans="2:10">
      <c r="B48" s="35"/>
      <c r="C48" s="110" t="s">
        <v>21</v>
      </c>
      <c r="D48" s="111"/>
      <c r="E48" s="42">
        <v>198520752</v>
      </c>
      <c r="F48" s="52"/>
      <c r="G48" s="55">
        <f t="shared" si="3"/>
        <v>198520752</v>
      </c>
      <c r="H48" s="52"/>
      <c r="I48" s="42">
        <v>199688853.5</v>
      </c>
      <c r="J48" s="56">
        <f t="shared" si="4"/>
        <v>1168101.5</v>
      </c>
    </row>
    <row r="49" spans="2:10" ht="23.25" customHeight="1">
      <c r="B49" s="35"/>
      <c r="C49" s="110" t="s">
        <v>22</v>
      </c>
      <c r="D49" s="111"/>
      <c r="E49" s="52">
        <v>3418323.4</v>
      </c>
      <c r="F49" s="52"/>
      <c r="G49" s="53">
        <v>3418323.4</v>
      </c>
      <c r="H49" s="52"/>
      <c r="I49" s="52">
        <v>11520771.1</v>
      </c>
      <c r="J49" s="54"/>
    </row>
    <row r="50" spans="2:10">
      <c r="B50" s="35"/>
      <c r="C50" s="7" t="s">
        <v>39</v>
      </c>
      <c r="D50" s="8"/>
      <c r="E50" s="42">
        <v>14318217.5</v>
      </c>
      <c r="F50" s="53"/>
      <c r="G50" s="55">
        <v>14318217.5</v>
      </c>
      <c r="H50" s="53"/>
      <c r="I50" s="42">
        <v>11277234.6</v>
      </c>
      <c r="J50" s="54">
        <f t="shared" si="4"/>
        <v>-3040982.9000000004</v>
      </c>
    </row>
    <row r="51" spans="2:10">
      <c r="B51" s="34" t="s">
        <v>27</v>
      </c>
      <c r="C51" s="5"/>
      <c r="D51" s="8"/>
      <c r="E51" s="55">
        <f t="shared" ref="E51:J51" si="5">E52+E53+E54</f>
        <v>0</v>
      </c>
      <c r="F51" s="55">
        <f t="shared" si="5"/>
        <v>0</v>
      </c>
      <c r="G51" s="55">
        <f t="shared" si="5"/>
        <v>0</v>
      </c>
      <c r="H51" s="55">
        <f t="shared" si="5"/>
        <v>0</v>
      </c>
      <c r="I51" s="55">
        <f t="shared" si="5"/>
        <v>0</v>
      </c>
      <c r="J51" s="56">
        <f t="shared" si="5"/>
        <v>0</v>
      </c>
    </row>
    <row r="52" spans="2:10" ht="26.25" customHeight="1">
      <c r="B52" s="34"/>
      <c r="C52" s="110" t="s">
        <v>15</v>
      </c>
      <c r="D52" s="111"/>
      <c r="E52" s="52"/>
      <c r="F52" s="52"/>
      <c r="G52" s="53">
        <f>E52+F52</f>
        <v>0</v>
      </c>
      <c r="H52" s="52"/>
      <c r="I52" s="52"/>
      <c r="J52" s="54">
        <f>I52-E52</f>
        <v>0</v>
      </c>
    </row>
    <row r="53" spans="2:10" ht="27.75" customHeight="1">
      <c r="B53" s="35"/>
      <c r="C53" s="110" t="s">
        <v>20</v>
      </c>
      <c r="D53" s="111"/>
      <c r="E53" s="52"/>
      <c r="F53" s="52"/>
      <c r="G53" s="53">
        <f>E53+F53</f>
        <v>0</v>
      </c>
      <c r="H53" s="52"/>
      <c r="I53" s="52"/>
      <c r="J53" s="54">
        <f>I53-E53</f>
        <v>0</v>
      </c>
    </row>
    <row r="54" spans="2:10" ht="26.25" customHeight="1">
      <c r="B54" s="35"/>
      <c r="C54" s="110" t="s">
        <v>22</v>
      </c>
      <c r="D54" s="111"/>
      <c r="E54" s="52"/>
      <c r="F54" s="52"/>
      <c r="G54" s="53">
        <f>E54+F54</f>
        <v>0</v>
      </c>
      <c r="H54" s="52"/>
      <c r="I54" s="52"/>
      <c r="J54" s="54">
        <f>I54-E54</f>
        <v>0</v>
      </c>
    </row>
    <row r="55" spans="2:10">
      <c r="B55" s="36"/>
      <c r="C55" s="9"/>
      <c r="D55" s="10"/>
      <c r="E55" s="57"/>
      <c r="F55" s="57"/>
      <c r="G55" s="57"/>
      <c r="H55" s="57"/>
      <c r="I55" s="57"/>
      <c r="J55" s="58"/>
    </row>
    <row r="56" spans="2:10">
      <c r="B56" s="34" t="s">
        <v>28</v>
      </c>
      <c r="C56" s="11"/>
      <c r="D56" s="8"/>
      <c r="E56" s="57">
        <f>E57+E58+E59</f>
        <v>10100592.9</v>
      </c>
      <c r="F56" s="57">
        <f>F57</f>
        <v>0</v>
      </c>
      <c r="G56" s="57">
        <f>G57+G58+G59</f>
        <v>10100592.9</v>
      </c>
      <c r="H56" s="57">
        <f>H57</f>
        <v>0</v>
      </c>
      <c r="I56" s="57">
        <f>I57+I58+I59</f>
        <v>3102461.6</v>
      </c>
      <c r="J56" s="54">
        <f>I56-E56</f>
        <v>-6998131.3000000007</v>
      </c>
    </row>
    <row r="57" spans="2:10" ht="28.5" customHeight="1">
      <c r="B57" s="35"/>
      <c r="C57" s="110" t="s">
        <v>23</v>
      </c>
      <c r="D57" s="111"/>
      <c r="E57" s="42">
        <v>10100592.9</v>
      </c>
      <c r="F57" s="52"/>
      <c r="G57" s="53">
        <f>E57+F57</f>
        <v>10100592.9</v>
      </c>
      <c r="H57" s="52"/>
      <c r="I57" s="42">
        <v>3102461.6</v>
      </c>
      <c r="J57" s="54">
        <f>I57-E57</f>
        <v>-6998131.3000000007</v>
      </c>
    </row>
    <row r="58" spans="2:10" ht="14.25" customHeight="1">
      <c r="B58" s="35"/>
      <c r="C58" s="115" t="s">
        <v>38</v>
      </c>
      <c r="D58" s="116"/>
      <c r="E58" s="42"/>
      <c r="F58" s="52"/>
      <c r="G58" s="53">
        <f>E58+F58</f>
        <v>0</v>
      </c>
      <c r="H58" s="52"/>
      <c r="I58" s="52">
        <v>0</v>
      </c>
      <c r="J58" s="54">
        <f>I58-E58</f>
        <v>0</v>
      </c>
    </row>
    <row r="59" spans="2:10" ht="14.25" customHeight="1">
      <c r="B59" s="35"/>
      <c r="C59" s="117"/>
      <c r="D59" s="118"/>
      <c r="E59" s="52"/>
      <c r="F59" s="52"/>
      <c r="G59" s="53"/>
      <c r="H59" s="52"/>
      <c r="I59" s="52"/>
      <c r="J59" s="54">
        <f>I59-E59</f>
        <v>0</v>
      </c>
    </row>
    <row r="60" spans="2:10" ht="15" thickBot="1">
      <c r="B60" s="37"/>
      <c r="C60" s="38"/>
      <c r="D60" s="39"/>
      <c r="E60" s="59"/>
      <c r="F60" s="59"/>
      <c r="G60" s="59"/>
      <c r="H60" s="59"/>
      <c r="I60" s="59"/>
      <c r="J60" s="60"/>
    </row>
    <row r="61" spans="2:10" ht="15" thickBot="1">
      <c r="B61" s="26"/>
      <c r="C61" s="27"/>
      <c r="D61" s="28"/>
      <c r="E61" s="61">
        <v>258375851.69999999</v>
      </c>
      <c r="F61" s="61">
        <f>F37+F51+F56</f>
        <v>0</v>
      </c>
      <c r="G61" s="61">
        <v>258375851.69999999</v>
      </c>
      <c r="H61" s="61">
        <f>H37+H51+H56</f>
        <v>0</v>
      </c>
      <c r="I61" s="62">
        <v>259683089.80000001</v>
      </c>
      <c r="J61" s="119">
        <f>I61-G61</f>
        <v>1307238.1000000238</v>
      </c>
    </row>
    <row r="62" spans="2:10" ht="15" thickBot="1">
      <c r="B62" s="25"/>
      <c r="C62" s="25"/>
      <c r="D62" s="25"/>
      <c r="E62" s="63"/>
      <c r="F62" s="63"/>
      <c r="G62" s="63"/>
      <c r="H62" s="112" t="s">
        <v>34</v>
      </c>
      <c r="I62" s="113"/>
      <c r="J62" s="120"/>
    </row>
    <row r="63" spans="2:10">
      <c r="B63" s="114"/>
      <c r="C63" s="114"/>
      <c r="D63" s="114"/>
      <c r="E63" s="114"/>
      <c r="F63" s="114"/>
      <c r="G63" s="114"/>
      <c r="H63" s="114"/>
      <c r="I63" s="114"/>
      <c r="J63" s="114"/>
    </row>
    <row r="64" spans="2:10" s="69" customFormat="1" ht="15">
      <c r="B64" s="70"/>
      <c r="C64" s="70"/>
      <c r="D64" s="71"/>
      <c r="E64" s="71"/>
      <c r="F64" s="70"/>
      <c r="G64" s="70"/>
      <c r="H64" s="72"/>
      <c r="I64" s="72"/>
      <c r="J64" s="72"/>
    </row>
    <row r="65" spans="1:10" s="69" customFormat="1" ht="12.75">
      <c r="A65" s="67"/>
      <c r="B65" s="67"/>
      <c r="C65" s="71"/>
      <c r="D65" s="71"/>
      <c r="E65" s="71"/>
      <c r="F65" s="68"/>
      <c r="G65" s="67"/>
    </row>
    <row r="66" spans="1:10" s="69" customFormat="1" ht="15">
      <c r="A66" s="70"/>
      <c r="B66" s="70"/>
      <c r="C66" s="70"/>
      <c r="D66" s="70"/>
      <c r="E66" s="70"/>
      <c r="F66" s="70"/>
      <c r="G66" s="70"/>
      <c r="H66" s="72"/>
      <c r="I66" s="72"/>
      <c r="J66" s="72"/>
    </row>
    <row r="67" spans="1:10" s="66" customFormat="1" ht="12"/>
  </sheetData>
  <mergeCells count="46">
    <mergeCell ref="H62:I62"/>
    <mergeCell ref="C48:D48"/>
    <mergeCell ref="C49:D49"/>
    <mergeCell ref="C52:D52"/>
    <mergeCell ref="B63:J63"/>
    <mergeCell ref="C53:D53"/>
    <mergeCell ref="C54:D54"/>
    <mergeCell ref="C57:D57"/>
    <mergeCell ref="C58:D58"/>
    <mergeCell ref="C59:D59"/>
    <mergeCell ref="J61:J62"/>
    <mergeCell ref="C45:D45"/>
    <mergeCell ref="B26:D26"/>
    <mergeCell ref="B27:D27"/>
    <mergeCell ref="J29:J30"/>
    <mergeCell ref="H30:I30"/>
    <mergeCell ref="B33:D35"/>
    <mergeCell ref="E33:I33"/>
    <mergeCell ref="J33:J34"/>
    <mergeCell ref="C38:D38"/>
    <mergeCell ref="C39:D39"/>
    <mergeCell ref="C40:D40"/>
    <mergeCell ref="C41:D41"/>
    <mergeCell ref="C44:D44"/>
    <mergeCell ref="B25:D25"/>
    <mergeCell ref="B13:D13"/>
    <mergeCell ref="B14:D14"/>
    <mergeCell ref="B15:D15"/>
    <mergeCell ref="C16:D16"/>
    <mergeCell ref="C17:D17"/>
    <mergeCell ref="B18:D18"/>
    <mergeCell ref="B23:D23"/>
    <mergeCell ref="C19:D19"/>
    <mergeCell ref="C20:D20"/>
    <mergeCell ref="B21:D21"/>
    <mergeCell ref="B22:D22"/>
    <mergeCell ref="B24:D24"/>
    <mergeCell ref="B11:D11"/>
    <mergeCell ref="B12:D12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2021-01-29T23:38:56Z</cp:lastPrinted>
  <dcterms:created xsi:type="dcterms:W3CDTF">2014-09-04T16:46:21Z</dcterms:created>
  <dcterms:modified xsi:type="dcterms:W3CDTF">2021-01-29T23:38:58Z</dcterms:modified>
</cp:coreProperties>
</file>