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UIPPE\Downloads\"/>
    </mc:Choice>
  </mc:AlternateContent>
  <xr:revisionPtr revIDLastSave="0" documentId="13_ncr:1_{29ACFA2E-8C9E-44F8-9A8C-BD13580D39FB}" xr6:coauthVersionLast="47" xr6:coauthVersionMax="47" xr10:uidLastSave="{00000000-0000-0000-0000-000000000000}"/>
  <bookViews>
    <workbookView xWindow="-120" yWindow="-120" windowWidth="20730" windowHeight="11160" xr2:uid="{00000000-000D-0000-FFFF-FFFF00000000}"/>
  </bookViews>
  <sheets>
    <sheet name="Graficas" sheetId="1" r:id="rId1"/>
  </sheets>
  <definedNames>
    <definedName name="_xlnm.Print_Area" localSheetId="0">Graficas!$A$1:$E$180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51" i="1" l="1"/>
  <c r="C151" i="1"/>
  <c r="E89" i="1" l="1"/>
  <c r="E26" i="1" l="1"/>
  <c r="E27" i="1"/>
  <c r="E25" i="1"/>
  <c r="C89" i="1" l="1"/>
  <c r="C27" i="1"/>
  <c r="E23" i="1" l="1"/>
  <c r="E93" i="1" l="1"/>
  <c r="E151" i="1" l="1"/>
  <c r="C93" i="1" l="1"/>
  <c r="E34" i="1"/>
  <c r="C34" i="1"/>
  <c r="E29" i="1"/>
  <c r="C29" i="1"/>
  <c r="C23" i="1"/>
  <c r="E36" i="1" l="1"/>
  <c r="C36" i="1"/>
</calcChain>
</file>

<file path=xl/sharedStrings.xml><?xml version="1.0" encoding="utf-8"?>
<sst xmlns="http://schemas.openxmlformats.org/spreadsheetml/2006/main" count="49" uniqueCount="42">
  <si>
    <t>RESULTADOS DE LA GESTION FINANCIERA DEL SECTOR CENTRAL</t>
  </si>
  <si>
    <t>Recaudado</t>
  </si>
  <si>
    <t>I N G R E S O S</t>
  </si>
  <si>
    <t>(Miles de Pesos)</t>
  </si>
  <si>
    <t>(Cifras Preliminares)</t>
  </si>
  <si>
    <t>Impuestos</t>
  </si>
  <si>
    <t>Derechos</t>
  </si>
  <si>
    <t>Productos</t>
  </si>
  <si>
    <t>Aprovechamientos</t>
  </si>
  <si>
    <t>Total Estatales:</t>
  </si>
  <si>
    <t>Participaciones</t>
  </si>
  <si>
    <t>Aportaciones y Apoyos Federales</t>
  </si>
  <si>
    <t>Total Federales:</t>
  </si>
  <si>
    <t>Financiamientos</t>
  </si>
  <si>
    <t>Generación de ADEFAS</t>
  </si>
  <si>
    <t>Total Extraordinarios:</t>
  </si>
  <si>
    <t>Los Ingresos Suman:</t>
  </si>
  <si>
    <t>Ejercido</t>
  </si>
  <si>
    <t>E G R E S O S</t>
  </si>
  <si>
    <t>Egresos</t>
  </si>
  <si>
    <t>Servicios Personales</t>
  </si>
  <si>
    <t>Materiales y Suministros</t>
  </si>
  <si>
    <t>Servicios Generales</t>
  </si>
  <si>
    <t>Transferencias</t>
  </si>
  <si>
    <t>Bienes Muebles e Inmuebles</t>
  </si>
  <si>
    <t>Obras Públicas</t>
  </si>
  <si>
    <t>Inversiones Financieras</t>
  </si>
  <si>
    <t>Deuda Pública</t>
  </si>
  <si>
    <t>Adefas</t>
  </si>
  <si>
    <t>Participaciones y Aportaciones Municipales</t>
  </si>
  <si>
    <t>Los Egresos suman:</t>
  </si>
  <si>
    <t>ANTIGÜEDAD EN DIAS</t>
  </si>
  <si>
    <t>MAS DE 90</t>
  </si>
  <si>
    <t>SALDO TOTAL</t>
  </si>
  <si>
    <t xml:space="preserve"> </t>
  </si>
  <si>
    <t>Incentivos Derivados de la Colaboración Fiscal</t>
  </si>
  <si>
    <t>Autorizado Final</t>
  </si>
  <si>
    <t xml:space="preserve">Autorizado </t>
  </si>
  <si>
    <t>Superávit del Ejercicio Anterior</t>
  </si>
  <si>
    <t>Aportacion de Mejoras</t>
  </si>
  <si>
    <t>AL 31 DE DICIEMBRE  DE 2021</t>
  </si>
  <si>
    <t>PASIVOS DEL GOBIERNO DEL ESTADO CON CIFRAS PRELIMINARES AL 31 DE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</si>
</sst>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_-;\-* #,##0.0_-;_-* &quot;-&quot;??_-;_-@_-"/>
  </numFmts>
  <fonts count="8">
    <font>
      <sz val="11"/>
      <color theme="1"/>
      <name val="Calibri"/>
      <family val="2"/>
      <scheme val="minor"/>
    </font>
    <font>
      <sz val="10"/>
      <name val="Gotham Book"/>
    </font>
    <font>
      <b/>
      <sz val="10"/>
      <name val="Gotham Book"/>
    </font>
    <font>
      <sz val="10"/>
      <color rgb="FF000000"/>
      <name val="Gotham Book"/>
    </font>
    <font>
      <b/>
      <sz val="10"/>
      <color rgb="FF000000"/>
      <name val="Gotham Book"/>
    </font>
    <font>
      <sz val="10"/>
      <color theme="1"/>
      <name val="Gotham Book"/>
    </font>
    <font>
      <b/>
      <sz val="9"/>
      <name val="Gotham Book"/>
    </font>
    <font>
      <sz val="11"/>
      <color theme="1"/>
      <name val="Calibri"/>
      <family val="2"/>
      <scheme val="minor"/>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3" fontId="7" fillId="0" borderId="0" applyFont="0" applyFill="0" applyBorder="0" applyAlignment="0" applyProtection="0"/>
  </cellStyleXfs>
  <cellXfs count="47">
    <xf numFmtId="0" fontId="0" fillId="0" borderId="0" xfId="0"/>
    <xf numFmtId="0" fontId="1" fillId="0" borderId="0" xfId="0" applyFont="1"/>
    <xf numFmtId="0" fontId="2" fillId="0" borderId="0" xfId="0" applyFont="1" applyAlignment="1">
      <alignment horizontal="center"/>
    </xf>
    <xf numFmtId="0" fontId="2" fillId="0" borderId="0" xfId="0" applyFont="1"/>
    <xf numFmtId="164" fontId="2" fillId="0" borderId="0" xfId="0" applyNumberFormat="1" applyFont="1"/>
    <xf numFmtId="164" fontId="1" fillId="0" borderId="0" xfId="0" applyNumberFormat="1" applyFont="1"/>
    <xf numFmtId="164" fontId="1" fillId="0" borderId="0" xfId="0" applyNumberFormat="1" applyFont="1" applyAlignment="1">
      <alignment horizontal="right"/>
    </xf>
    <xf numFmtId="0" fontId="2" fillId="0" borderId="7" xfId="0" applyFont="1" applyBorder="1" applyAlignment="1">
      <alignment horizontal="center" vertical="center"/>
    </xf>
    <xf numFmtId="0" fontId="2" fillId="0" borderId="0" xfId="0" applyFont="1" applyAlignment="1">
      <alignment horizontal="center" vertical="center"/>
    </xf>
    <xf numFmtId="164" fontId="1" fillId="0" borderId="8" xfId="0" applyNumberFormat="1" applyFont="1" applyBorder="1"/>
    <xf numFmtId="164" fontId="1" fillId="0" borderId="9" xfId="0" applyNumberFormat="1" applyFont="1" applyBorder="1"/>
    <xf numFmtId="164" fontId="1" fillId="0" borderId="9" xfId="0" applyNumberFormat="1" applyFont="1" applyBorder="1" applyAlignment="1">
      <alignment horizontal="center"/>
    </xf>
    <xf numFmtId="164" fontId="2" fillId="0" borderId="9" xfId="0" applyNumberFormat="1" applyFont="1" applyBorder="1"/>
    <xf numFmtId="164" fontId="2" fillId="0" borderId="9" xfId="0" applyNumberFormat="1" applyFont="1" applyBorder="1" applyAlignment="1">
      <alignment horizontal="center"/>
    </xf>
    <xf numFmtId="164" fontId="1" fillId="0" borderId="10" xfId="0" applyNumberFormat="1" applyFont="1" applyBorder="1"/>
    <xf numFmtId="164" fontId="1" fillId="0" borderId="9" xfId="0" applyNumberFormat="1" applyFont="1" applyBorder="1" applyAlignment="1">
      <alignment horizontal="right"/>
    </xf>
    <xf numFmtId="0" fontId="2"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xf numFmtId="164" fontId="1" fillId="0" borderId="0" xfId="0" applyNumberFormat="1" applyFont="1" applyFill="1"/>
    <xf numFmtId="4" fontId="1" fillId="0" borderId="0" xfId="0" applyNumberFormat="1" applyFont="1" applyFill="1"/>
    <xf numFmtId="0" fontId="1" fillId="0" borderId="0" xfId="0" applyFont="1" applyFill="1"/>
    <xf numFmtId="164" fontId="2" fillId="0" borderId="0" xfId="0" applyNumberFormat="1" applyFont="1" applyFill="1"/>
    <xf numFmtId="4" fontId="2" fillId="0" borderId="0" xfId="0" applyNumberFormat="1" applyFont="1" applyFill="1"/>
    <xf numFmtId="0" fontId="2" fillId="0" borderId="0" xfId="0" applyFont="1" applyFill="1"/>
    <xf numFmtId="164" fontId="6" fillId="0" borderId="0" xfId="0" applyNumberFormat="1" applyFont="1" applyFill="1"/>
    <xf numFmtId="164" fontId="2" fillId="0" borderId="0" xfId="0" applyNumberFormat="1" applyFont="1" applyFill="1" applyAlignment="1">
      <alignment horizontal="center"/>
    </xf>
    <xf numFmtId="164" fontId="2" fillId="0" borderId="0" xfId="0" applyNumberFormat="1" applyFont="1" applyFill="1" applyAlignment="1">
      <alignment horizontal="center" vertical="center"/>
    </xf>
    <xf numFmtId="4" fontId="2" fillId="0" borderId="0" xfId="0" applyNumberFormat="1" applyFont="1" applyFill="1" applyAlignment="1">
      <alignment horizontal="center" vertical="center"/>
    </xf>
    <xf numFmtId="0" fontId="2" fillId="0" borderId="0" xfId="0" applyFont="1" applyFill="1" applyAlignment="1">
      <alignment horizontal="center" vertical="center"/>
    </xf>
    <xf numFmtId="4" fontId="2" fillId="0" borderId="0" xfId="0" applyNumberFormat="1" applyFont="1" applyFill="1" applyAlignment="1">
      <alignment horizontal="right" vertical="center"/>
    </xf>
    <xf numFmtId="4" fontId="2" fillId="0" borderId="0" xfId="0" applyNumberFormat="1" applyFont="1" applyFill="1" applyAlignment="1">
      <alignment horizontal="center"/>
    </xf>
    <xf numFmtId="164" fontId="1" fillId="0" borderId="0" xfId="0" applyNumberFormat="1" applyFont="1" applyFill="1" applyAlignment="1">
      <alignment horizontal="center"/>
    </xf>
    <xf numFmtId="164" fontId="5" fillId="0" borderId="0" xfId="0" applyNumberFormat="1" applyFont="1" applyFill="1"/>
    <xf numFmtId="164" fontId="5" fillId="0" borderId="0" xfId="0" applyNumberFormat="1" applyFont="1" applyFill="1" applyAlignment="1">
      <alignment horizontal="right"/>
    </xf>
    <xf numFmtId="165" fontId="2" fillId="0" borderId="0" xfId="1" applyNumberFormat="1" applyFont="1" applyFill="1"/>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85725609499941"/>
          <c:y val="3.9893668828006656E-2"/>
          <c:w val="0.66558494316988526"/>
          <c:h val="0.71010730513851761"/>
        </c:manualLayout>
      </c:layout>
      <c:barChart>
        <c:barDir val="col"/>
        <c:grouping val="clustered"/>
        <c:varyColors val="0"/>
        <c:ser>
          <c:idx val="0"/>
          <c:order val="0"/>
          <c:tx>
            <c:v>Autorizado</c:v>
          </c:tx>
          <c:spPr>
            <a:solidFill>
              <a:srgbClr val="9999FF"/>
            </a:solidFill>
            <a:ln w="12700">
              <a:solidFill>
                <a:srgbClr val="000000"/>
              </a:solidFill>
              <a:prstDash val="solid"/>
            </a:ln>
          </c:spPr>
          <c:invertIfNegative val="0"/>
          <c:cat>
            <c:strLit>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Lit>
          </c:cat>
          <c:val>
            <c:numRef>
              <c:f>(Graficas!$C$17:$C$21,Graficas!$C$25:$C$27,Graficas!$C$31:$C$32)</c:f>
              <c:numCache>
                <c:formatCode>#,##0.0</c:formatCode>
                <c:ptCount val="10"/>
                <c:pt idx="0">
                  <c:v>21168954.600000001</c:v>
                </c:pt>
                <c:pt idx="1">
                  <c:v>7025502.5</c:v>
                </c:pt>
                <c:pt idx="2">
                  <c:v>481215.9</c:v>
                </c:pt>
                <c:pt idx="3">
                  <c:v>523505.1</c:v>
                </c:pt>
                <c:pt idx="4">
                  <c:v>2742104.7</c:v>
                </c:pt>
                <c:pt idx="5">
                  <c:v>119522887.5</c:v>
                </c:pt>
                <c:pt idx="6">
                  <c:v>5716826.5999999996</c:v>
                </c:pt>
                <c:pt idx="7">
                  <c:v>93864085.799999997</c:v>
                </c:pt>
                <c:pt idx="8">
                  <c:v>11609817.9</c:v>
                </c:pt>
                <c:pt idx="9">
                  <c:v>3243691</c:v>
                </c:pt>
              </c:numCache>
            </c:numRef>
          </c:val>
          <c:extLst>
            <c:ext xmlns:c16="http://schemas.microsoft.com/office/drawing/2014/chart" uri="{C3380CC4-5D6E-409C-BE32-E72D297353CC}">
              <c16:uniqueId val="{00000000-5ED5-480C-B5B6-45602A16B882}"/>
            </c:ext>
          </c:extLst>
        </c:ser>
        <c:ser>
          <c:idx val="1"/>
          <c:order val="1"/>
          <c:tx>
            <c:v>Recaudado</c:v>
          </c:tx>
          <c:spPr>
            <a:solidFill>
              <a:srgbClr val="FF00FF"/>
            </a:solidFill>
            <a:ln w="12700">
              <a:solidFill>
                <a:srgbClr val="000000"/>
              </a:solidFill>
              <a:prstDash val="solid"/>
            </a:ln>
          </c:spPr>
          <c:invertIfNegative val="0"/>
          <c:cat>
            <c:strLit>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Lit>
          </c:cat>
          <c:val>
            <c:numRef>
              <c:f>(Graficas!$E$17:$E$21,Graficas!$E$25:$E$27,Graficas!$E$31:$E$32)</c:f>
              <c:numCache>
                <c:formatCode>#,##0.0</c:formatCode>
                <c:ptCount val="10"/>
                <c:pt idx="0">
                  <c:v>22785928.800000001</c:v>
                </c:pt>
                <c:pt idx="1">
                  <c:v>8282970.4000000004</c:v>
                </c:pt>
                <c:pt idx="2">
                  <c:v>699933.2</c:v>
                </c:pt>
                <c:pt idx="3">
                  <c:v>542812.80000000005</c:v>
                </c:pt>
                <c:pt idx="4">
                  <c:v>2959492.6</c:v>
                </c:pt>
                <c:pt idx="5">
                  <c:v>116950894.89999999</c:v>
                </c:pt>
                <c:pt idx="6">
                  <c:v>6311647.0999999996</c:v>
                </c:pt>
                <c:pt idx="7">
                  <c:v>95835419.299999997</c:v>
                </c:pt>
                <c:pt idx="8">
                  <c:v>8677022</c:v>
                </c:pt>
                <c:pt idx="9">
                  <c:v>7032958.0999999996</c:v>
                </c:pt>
              </c:numCache>
            </c:numRef>
          </c:val>
          <c:extLst>
            <c:ext xmlns:c16="http://schemas.microsoft.com/office/drawing/2014/chart" uri="{C3380CC4-5D6E-409C-BE32-E72D297353CC}">
              <c16:uniqueId val="{00000001-5ED5-480C-B5B6-45602A16B882}"/>
            </c:ext>
          </c:extLst>
        </c:ser>
        <c:dLbls>
          <c:showLegendKey val="0"/>
          <c:showVal val="0"/>
          <c:showCatName val="0"/>
          <c:showSerName val="0"/>
          <c:showPercent val="0"/>
          <c:showBubbleSize val="0"/>
        </c:dLbls>
        <c:gapWidth val="150"/>
        <c:axId val="100057472"/>
        <c:axId val="113465600"/>
      </c:barChart>
      <c:catAx>
        <c:axId val="100057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lang="es-MX" sz="700" b="0" i="0" u="none" strike="noStrike" baseline="0">
                <a:solidFill>
                  <a:srgbClr val="000000"/>
                </a:solidFill>
                <a:latin typeface="Arial"/>
                <a:ea typeface="Arial"/>
                <a:cs typeface="Arial"/>
              </a:defRPr>
            </a:pPr>
            <a:endParaRPr lang="es-MX"/>
          </a:p>
        </c:txPr>
        <c:crossAx val="113465600"/>
        <c:crosses val="autoZero"/>
        <c:auto val="1"/>
        <c:lblAlgn val="ctr"/>
        <c:lblOffset val="100"/>
        <c:tickLblSkip val="1"/>
        <c:tickMarkSkip val="1"/>
        <c:noMultiLvlLbl val="0"/>
      </c:catAx>
      <c:valAx>
        <c:axId val="113465600"/>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lang="es-MX" sz="800" b="0" i="0" u="none" strike="noStrike" baseline="0">
                <a:solidFill>
                  <a:srgbClr val="000000"/>
                </a:solidFill>
                <a:latin typeface="Arial"/>
                <a:ea typeface="Arial"/>
                <a:cs typeface="Arial"/>
              </a:defRPr>
            </a:pPr>
            <a:endParaRPr lang="es-MX"/>
          </a:p>
        </c:txPr>
        <c:crossAx val="100057472"/>
        <c:crosses val="autoZero"/>
        <c:crossBetween val="between"/>
      </c:valAx>
      <c:spPr>
        <a:solidFill>
          <a:srgbClr val="C0C0C0"/>
        </a:solidFill>
        <a:ln w="12700">
          <a:solidFill>
            <a:srgbClr val="808080"/>
          </a:solidFill>
          <a:prstDash val="solid"/>
        </a:ln>
      </c:spPr>
    </c:plotArea>
    <c:legend>
      <c:legendPos val="r"/>
      <c:layout>
        <c:manualLayout>
          <c:xMode val="edge"/>
          <c:yMode val="edge"/>
          <c:x val="0.86792524862351472"/>
          <c:y val="0.35904311163232255"/>
          <c:w val="0.11835352484884498"/>
          <c:h val="0.10638297872340424"/>
        </c:manualLayout>
      </c:layout>
      <c:overlay val="0"/>
      <c:spPr>
        <a:solidFill>
          <a:srgbClr val="FFFFFF"/>
        </a:solidFill>
        <a:ln w="3175">
          <a:solidFill>
            <a:srgbClr val="000000"/>
          </a:solidFill>
          <a:prstDash val="solid"/>
        </a:ln>
      </c:spPr>
      <c:txPr>
        <a:bodyPr/>
        <a:lstStyle/>
        <a:p>
          <a:pPr>
            <a:defRPr lang="es-MX" sz="735" b="0" i="0" u="none" strike="noStrike" baseline="0">
              <a:solidFill>
                <a:srgbClr val="000000"/>
              </a:solidFill>
              <a:latin typeface="Arial"/>
              <a:ea typeface="Arial"/>
              <a:cs typeface="Arial"/>
            </a:defRPr>
          </a:pPr>
          <a:endParaRPr lang="es-MX"/>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Gill Sans"/>
          <a:ea typeface="Gill Sans"/>
          <a:cs typeface="Gill Sans"/>
        </a:defRPr>
      </a:pPr>
      <a:endParaRPr lang="es-MX"/>
    </a:p>
  </c:txPr>
  <c:printSettings>
    <c:headerFooter alignWithMargins="0"/>
    <c:pageMargins b="1" l="0.75000000000000178" r="0.75000000000000178"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62563216183341"/>
          <c:y val="3.8341158059467917E-2"/>
          <c:w val="0.71799027552674399"/>
          <c:h val="0.70187954326113211"/>
        </c:manualLayout>
      </c:layout>
      <c:barChart>
        <c:barDir val="col"/>
        <c:grouping val="clustered"/>
        <c:varyColors val="0"/>
        <c:ser>
          <c:idx val="0"/>
          <c:order val="0"/>
          <c:tx>
            <c:v>Autorizado</c:v>
          </c:tx>
          <c:spPr>
            <a:solidFill>
              <a:srgbClr val="9999FF"/>
            </a:solidFill>
            <a:ln w="12700">
              <a:solidFill>
                <a:srgbClr val="000000"/>
              </a:solidFill>
              <a:prstDash val="solid"/>
            </a:ln>
          </c:spPr>
          <c:invertIfNegative val="0"/>
          <c:cat>
            <c:strLit>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Lit>
          </c:cat>
          <c:val>
            <c:numRef>
              <c:f>Graficas!$C$82:$C$91</c:f>
              <c:numCache>
                <c:formatCode>#,##0.0</c:formatCode>
                <c:ptCount val="10"/>
                <c:pt idx="0">
                  <c:v>62425093.100000001</c:v>
                </c:pt>
                <c:pt idx="1">
                  <c:v>2280669.4</c:v>
                </c:pt>
                <c:pt idx="2">
                  <c:v>11446262.6</c:v>
                </c:pt>
                <c:pt idx="3">
                  <c:v>108714267.7</c:v>
                </c:pt>
                <c:pt idx="4">
                  <c:v>27837.8</c:v>
                </c:pt>
                <c:pt idx="5">
                  <c:v>22690976.600000001</c:v>
                </c:pt>
                <c:pt idx="6">
                  <c:v>2112371.6</c:v>
                </c:pt>
                <c:pt idx="7">
                  <c:v>7028877.9000000004</c:v>
                </c:pt>
                <c:pt idx="8">
                  <c:v>3243691</c:v>
                </c:pt>
                <c:pt idx="9">
                  <c:v>45928543.899999999</c:v>
                </c:pt>
              </c:numCache>
            </c:numRef>
          </c:val>
          <c:extLst>
            <c:ext xmlns:c16="http://schemas.microsoft.com/office/drawing/2014/chart" uri="{C3380CC4-5D6E-409C-BE32-E72D297353CC}">
              <c16:uniqueId val="{00000000-5E5F-4DF7-99A1-FF7D93992874}"/>
            </c:ext>
          </c:extLst>
        </c:ser>
        <c:ser>
          <c:idx val="1"/>
          <c:order val="1"/>
          <c:tx>
            <c:v>Ejercido</c:v>
          </c:tx>
          <c:spPr>
            <a:solidFill>
              <a:srgbClr val="FF00FF"/>
            </a:solidFill>
            <a:ln w="12700">
              <a:solidFill>
                <a:srgbClr val="000000"/>
              </a:solidFill>
              <a:prstDash val="solid"/>
            </a:ln>
          </c:spPr>
          <c:invertIfNegative val="0"/>
          <c:cat>
            <c:strLit>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Lit>
          </c:cat>
          <c:val>
            <c:numRef>
              <c:f>Graficas!$E$82:$E$91</c:f>
              <c:numCache>
                <c:formatCode>#,##0.0</c:formatCode>
                <c:ptCount val="10"/>
                <c:pt idx="0">
                  <c:v>63980033.100000001</c:v>
                </c:pt>
                <c:pt idx="1">
                  <c:v>1715257.7</c:v>
                </c:pt>
                <c:pt idx="2">
                  <c:v>9044343.5</c:v>
                </c:pt>
                <c:pt idx="3">
                  <c:v>107449979.90000001</c:v>
                </c:pt>
                <c:pt idx="4">
                  <c:v>29973.9</c:v>
                </c:pt>
                <c:pt idx="5">
                  <c:v>26599516.699999999</c:v>
                </c:pt>
                <c:pt idx="6">
                  <c:v>3024879.1</c:v>
                </c:pt>
                <c:pt idx="7">
                  <c:v>5051633.7999999989</c:v>
                </c:pt>
                <c:pt idx="8">
                  <c:v>6967612.9000000004</c:v>
                </c:pt>
                <c:pt idx="9">
                  <c:v>43248374.899999999</c:v>
                </c:pt>
              </c:numCache>
            </c:numRef>
          </c:val>
          <c:extLst>
            <c:ext xmlns:c16="http://schemas.microsoft.com/office/drawing/2014/chart" uri="{C3380CC4-5D6E-409C-BE32-E72D297353CC}">
              <c16:uniqueId val="{00000001-5E5F-4DF7-99A1-FF7D93992874}"/>
            </c:ext>
          </c:extLst>
        </c:ser>
        <c:dLbls>
          <c:showLegendKey val="0"/>
          <c:showVal val="0"/>
          <c:showCatName val="0"/>
          <c:showSerName val="0"/>
          <c:showPercent val="0"/>
          <c:showBubbleSize val="0"/>
        </c:dLbls>
        <c:gapWidth val="150"/>
        <c:axId val="112574848"/>
        <c:axId val="112576384"/>
      </c:barChart>
      <c:catAx>
        <c:axId val="112574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lang="es-MX" sz="725" b="0" i="0" u="none" strike="noStrike" baseline="0">
                <a:solidFill>
                  <a:srgbClr val="000000"/>
                </a:solidFill>
                <a:latin typeface="Arial"/>
                <a:ea typeface="Arial"/>
                <a:cs typeface="Arial"/>
              </a:defRPr>
            </a:pPr>
            <a:endParaRPr lang="es-MX"/>
          </a:p>
        </c:txPr>
        <c:crossAx val="112576384"/>
        <c:crosses val="autoZero"/>
        <c:auto val="1"/>
        <c:lblAlgn val="ctr"/>
        <c:lblOffset val="100"/>
        <c:tickLblSkip val="1"/>
        <c:tickMarkSkip val="1"/>
        <c:noMultiLvlLbl val="0"/>
      </c:catAx>
      <c:valAx>
        <c:axId val="112576384"/>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lang="es-MX" sz="800" b="0" i="0" u="none" strike="noStrike" baseline="0">
                <a:solidFill>
                  <a:srgbClr val="000000"/>
                </a:solidFill>
                <a:latin typeface="Arial"/>
                <a:ea typeface="Arial"/>
                <a:cs typeface="Arial"/>
              </a:defRPr>
            </a:pPr>
            <a:endParaRPr lang="es-MX"/>
          </a:p>
        </c:txPr>
        <c:crossAx val="112574848"/>
        <c:crosses val="autoZero"/>
        <c:crossBetween val="between"/>
      </c:valAx>
      <c:spPr>
        <a:solidFill>
          <a:srgbClr val="C0C0C0"/>
        </a:solidFill>
        <a:ln w="12700">
          <a:solidFill>
            <a:srgbClr val="808080"/>
          </a:solidFill>
          <a:prstDash val="solid"/>
        </a:ln>
      </c:spPr>
    </c:plotArea>
    <c:legend>
      <c:legendPos val="r"/>
      <c:layout>
        <c:manualLayout>
          <c:xMode val="edge"/>
          <c:yMode val="edge"/>
          <c:x val="0.87157534246575363"/>
          <c:y val="0.37558759380429757"/>
          <c:w val="0.11472602739726023"/>
          <c:h val="9.3896960063091367E-2"/>
        </c:manualLayout>
      </c:layout>
      <c:overlay val="0"/>
      <c:spPr>
        <a:solidFill>
          <a:srgbClr val="FFFFFF"/>
        </a:solidFill>
        <a:ln w="3175">
          <a:solidFill>
            <a:srgbClr val="000000"/>
          </a:solidFill>
          <a:prstDash val="solid"/>
        </a:ln>
      </c:spPr>
      <c:txPr>
        <a:bodyPr/>
        <a:lstStyle/>
        <a:p>
          <a:pPr>
            <a:defRPr lang="es-MX" sz="735" b="0" i="0" u="none" strike="noStrike" baseline="0">
              <a:solidFill>
                <a:srgbClr val="000000"/>
              </a:solidFill>
              <a:latin typeface="Arial"/>
              <a:ea typeface="Arial"/>
              <a:cs typeface="Arial"/>
            </a:defRPr>
          </a:pPr>
          <a:endParaRPr lang="es-MX"/>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Gill Sans"/>
          <a:ea typeface="Gill Sans"/>
          <a:cs typeface="Gill Sans"/>
        </a:defRPr>
      </a:pPr>
      <a:endParaRPr lang="es-MX"/>
    </a:p>
  </c:txPr>
  <c:printSettings>
    <c:headerFooter alignWithMargins="0"/>
    <c:pageMargins b="1" l="0.75000000000000178" r="0.75000000000000178" t="1" header="0" footer="0"/>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cat>
            <c:strLit>
              <c:ptCount val="4"/>
              <c:pt idx="0">
                <c:v>30</c:v>
              </c:pt>
              <c:pt idx="1">
                <c:v>60</c:v>
              </c:pt>
              <c:pt idx="2">
                <c:v>90</c:v>
              </c:pt>
              <c:pt idx="3">
                <c:v>MAS DE 90</c:v>
              </c:pt>
            </c:strLit>
          </c:cat>
          <c:val>
            <c:numRef>
              <c:f>Graficas!$A$151:$D$151</c:f>
              <c:numCache>
                <c:formatCode>#,##0.0</c:formatCode>
                <c:ptCount val="4"/>
                <c:pt idx="0">
                  <c:v>39347.5</c:v>
                </c:pt>
                <c:pt idx="1">
                  <c:v>40122.800000000003</c:v>
                </c:pt>
                <c:pt idx="2">
                  <c:v>4779656</c:v>
                </c:pt>
                <c:pt idx="3">
                  <c:v>52618859.299999997</c:v>
                </c:pt>
              </c:numCache>
            </c:numRef>
          </c:val>
          <c:extLst>
            <c:ext xmlns:c16="http://schemas.microsoft.com/office/drawing/2014/chart" uri="{C3380CC4-5D6E-409C-BE32-E72D297353CC}">
              <c16:uniqueId val="{00000000-9C3A-4EF1-BD83-FED2E5167DE2}"/>
            </c:ext>
          </c:extLst>
        </c:ser>
        <c:ser>
          <c:idx val="1"/>
          <c:order val="1"/>
          <c:tx>
            <c:strRef>
              <c:f>Graficas!$A$151:$D$151</c:f>
              <c:strCache>
                <c:ptCount val="4"/>
                <c:pt idx="0">
                  <c:v>39,347.5</c:v>
                </c:pt>
                <c:pt idx="1">
                  <c:v>40,122.8</c:v>
                </c:pt>
                <c:pt idx="2">
                  <c:v>4,779,656.0</c:v>
                </c:pt>
                <c:pt idx="3">
                  <c:v>52,618,859.3</c:v>
                </c:pt>
              </c:strCache>
            </c:strRef>
          </c:tx>
          <c:cat>
            <c:strLit>
              <c:ptCount val="4"/>
              <c:pt idx="0">
                <c:v>30</c:v>
              </c:pt>
              <c:pt idx="1">
                <c:v>60</c:v>
              </c:pt>
              <c:pt idx="2">
                <c:v>90</c:v>
              </c:pt>
              <c:pt idx="3">
                <c:v>MAS DE 90</c:v>
              </c:pt>
            </c:strLit>
          </c:cat>
          <c:val>
            <c:numLit>
              <c:formatCode>General</c:formatCode>
              <c:ptCount val="1"/>
              <c:pt idx="0">
                <c:v>1</c:v>
              </c:pt>
            </c:numLit>
          </c:val>
          <c:extLst>
            <c:ext xmlns:c16="http://schemas.microsoft.com/office/drawing/2014/chart" uri="{C3380CC4-5D6E-409C-BE32-E72D297353CC}">
              <c16:uniqueId val="{00000001-9C3A-4EF1-BD83-FED2E5167DE2}"/>
            </c:ext>
          </c:extLst>
        </c:ser>
        <c:dLbls>
          <c:showLegendKey val="0"/>
          <c:showVal val="0"/>
          <c:showCatName val="0"/>
          <c:showSerName val="0"/>
          <c:showPercent val="0"/>
          <c:showBubbleSize val="0"/>
          <c:showLeaderLines val="0"/>
        </c:dLbls>
      </c:pie3DChart>
    </c:plotArea>
    <c:legend>
      <c:legendPos val="r"/>
      <c:layout>
        <c:manualLayout>
          <c:xMode val="edge"/>
          <c:yMode val="edge"/>
          <c:x val="0.86532744382561932"/>
          <c:y val="0.20006031854713843"/>
          <c:w val="0.119346835866905"/>
          <c:h val="0.54604880911625153"/>
        </c:manualLayout>
      </c:layout>
      <c:overlay val="0"/>
      <c:txPr>
        <a:bodyPr/>
        <a:lstStyle/>
        <a:p>
          <a:pPr rtl="0">
            <a:defRPr lang="es-MX"/>
          </a:pPr>
          <a:endParaRPr lang="es-MX"/>
        </a:p>
      </c:txPr>
    </c:legend>
    <c:plotVisOnly val="1"/>
    <c:dispBlanksAs val="zero"/>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133351</xdr:colOff>
      <xdr:row>37</xdr:row>
      <xdr:rowOff>114300</xdr:rowOff>
    </xdr:from>
    <xdr:to>
      <xdr:col>4</xdr:col>
      <xdr:colOff>1362075</xdr:colOff>
      <xdr:row>56</xdr:row>
      <xdr:rowOff>133350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94</xdr:row>
      <xdr:rowOff>9525</xdr:rowOff>
    </xdr:from>
    <xdr:to>
      <xdr:col>4</xdr:col>
      <xdr:colOff>1304925</xdr:colOff>
      <xdr:row>119</xdr:row>
      <xdr:rowOff>19050</xdr:rowOff>
    </xdr:to>
    <xdr:graphicFrame macro="">
      <xdr:nvGraphicFramePr>
        <xdr:cNvPr id="3" name="Chart 3">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57</xdr:row>
      <xdr:rowOff>28575</xdr:rowOff>
    </xdr:from>
    <xdr:to>
      <xdr:col>4</xdr:col>
      <xdr:colOff>1333500</xdr:colOff>
      <xdr:row>64</xdr:row>
      <xdr:rowOff>57150</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9525" y="8896350"/>
          <a:ext cx="6276975" cy="1085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just"/>
          <a:r>
            <a:rPr lang="es-ES" sz="1000">
              <a:latin typeface="Gotham Book" pitchFamily="2" charset="0"/>
            </a:rPr>
            <a:t>El Presupuesto de Ingresos del</a:t>
          </a:r>
          <a:r>
            <a:rPr lang="es-ES" sz="1000" baseline="0">
              <a:latin typeface="Gotham Book" pitchFamily="2" charset="0"/>
            </a:rPr>
            <a:t> </a:t>
          </a:r>
          <a:r>
            <a:rPr lang="es-ES" sz="1000">
              <a:latin typeface="Gotham Book" pitchFamily="2" charset="0"/>
            </a:rPr>
            <a:t>Sector Central</a:t>
          </a:r>
          <a:r>
            <a:rPr lang="es-ES" sz="1000" baseline="0">
              <a:latin typeface="Gotham Book" pitchFamily="2" charset="0"/>
            </a:rPr>
            <a:t> del Gobierno del Estado de México para el ejercicio fiscal 2021 ascienden a 265 mil 898 millones 591.7 miles pesos de los cuales, al 31 de diciembre de 2021 con cifras preliminares, se recaudaron 270 mil 79 millones 79.2 miles de pesos, que representan el 101.6 % de la cifra estimada anual; de ellos, el 13.1 % corresponde a los Ingresos Estatales, mientras que los de Origen Federal, y los ingresos extraordinarios representan el  86.9 % . </a:t>
          </a:r>
          <a:endParaRPr lang="es-ES" sz="1000">
            <a:latin typeface="Gotham Book" pitchFamily="2" charset="0"/>
          </a:endParaRPr>
        </a:p>
      </xdr:txBody>
    </xdr:sp>
    <xdr:clientData/>
  </xdr:twoCellAnchor>
  <xdr:twoCellAnchor>
    <xdr:from>
      <xdr:col>0</xdr:col>
      <xdr:colOff>0</xdr:colOff>
      <xdr:row>121</xdr:row>
      <xdr:rowOff>19050</xdr:rowOff>
    </xdr:from>
    <xdr:to>
      <xdr:col>4</xdr:col>
      <xdr:colOff>1428750</xdr:colOff>
      <xdr:row>126</xdr:row>
      <xdr:rowOff>104775</xdr:rowOff>
    </xdr:to>
    <xdr:sp macro="" textlink="">
      <xdr:nvSpPr>
        <xdr:cNvPr id="5" name="4 CuadroTexto">
          <a:extLst>
            <a:ext uri="{FF2B5EF4-FFF2-40B4-BE49-F238E27FC236}">
              <a16:creationId xmlns:a16="http://schemas.microsoft.com/office/drawing/2014/main" id="{00000000-0008-0000-0000-000005000000}"/>
            </a:ext>
          </a:extLst>
        </xdr:cNvPr>
        <xdr:cNvSpPr txBox="1"/>
      </xdr:nvSpPr>
      <xdr:spPr>
        <a:xfrm>
          <a:off x="0" y="18888075"/>
          <a:ext cx="6381750" cy="8953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just"/>
          <a:r>
            <a:rPr lang="es-ES" sz="1000">
              <a:latin typeface="Gotham Book" pitchFamily="2" charset="0"/>
            </a:rPr>
            <a:t>Los egresos al 31 de diciembre de 2021 suman 267 mil 111 millones 605.5 miles de pesos y representan</a:t>
          </a:r>
          <a:r>
            <a:rPr lang="es-ES" sz="1000" baseline="0">
              <a:latin typeface="Gotham Book" pitchFamily="2" charset="0"/>
            </a:rPr>
            <a:t> el  100.5 % de los autorizados para el ejercicio 2021 por un monto de 265 mil 898 millones 591.6 miles de pesos; en su integración, los Servicios Personales representan el 24 %, las Transferencias a Poderes, Entidades Públicas, Organismos Autónomos y Municipios el 56.4 % y las otras partidas del gasto participan con el  19.6 %.</a:t>
          </a:r>
          <a:endParaRPr lang="es-ES" sz="1000">
            <a:latin typeface="Gotham Book" pitchFamily="2" charset="0"/>
          </a:endParaRPr>
        </a:p>
      </xdr:txBody>
    </xdr:sp>
    <xdr:clientData/>
  </xdr:twoCellAnchor>
  <xdr:twoCellAnchor>
    <xdr:from>
      <xdr:col>0</xdr:col>
      <xdr:colOff>0</xdr:colOff>
      <xdr:row>140</xdr:row>
      <xdr:rowOff>38100</xdr:rowOff>
    </xdr:from>
    <xdr:to>
      <xdr:col>4</xdr:col>
      <xdr:colOff>1419225</xdr:colOff>
      <xdr:row>144</xdr:row>
      <xdr:rowOff>57150</xdr:rowOff>
    </xdr:to>
    <xdr:sp macro="" textlink="">
      <xdr:nvSpPr>
        <xdr:cNvPr id="6" name="5 CuadroTexto">
          <a:extLst>
            <a:ext uri="{FF2B5EF4-FFF2-40B4-BE49-F238E27FC236}">
              <a16:creationId xmlns:a16="http://schemas.microsoft.com/office/drawing/2014/main" id="{00000000-0008-0000-0000-000006000000}"/>
            </a:ext>
          </a:extLst>
        </xdr:cNvPr>
        <xdr:cNvSpPr txBox="1"/>
      </xdr:nvSpPr>
      <xdr:spPr>
        <a:xfrm>
          <a:off x="0" y="21983700"/>
          <a:ext cx="6372225" cy="6667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es-ES" sz="1100">
              <a:latin typeface="Gotham Book" pitchFamily="2" charset="0"/>
            </a:rPr>
            <a:t>El</a:t>
          </a:r>
          <a:r>
            <a:rPr lang="es-ES" sz="1100" baseline="0">
              <a:latin typeface="Gotham Book" pitchFamily="2" charset="0"/>
            </a:rPr>
            <a:t> saldo total de las obligaciones del Gobierno del Estado de México al 31 de diciembre de 2021, importa la cantidad de 57 mil 477 millones 985.6 miles de pesos, de estos, el 87.8 % corresponden a deuda pública y el  12.2 % a otros pasivos.</a:t>
          </a:r>
          <a:endParaRPr lang="es-ES" sz="1100">
            <a:latin typeface="Gotham Book" pitchFamily="2" charset="0"/>
          </a:endParaRPr>
        </a:p>
      </xdr:txBody>
    </xdr:sp>
    <xdr:clientData/>
  </xdr:twoCellAnchor>
  <xdr:twoCellAnchor>
    <xdr:from>
      <xdr:col>0</xdr:col>
      <xdr:colOff>247650</xdr:colOff>
      <xdr:row>158</xdr:row>
      <xdr:rowOff>19049</xdr:rowOff>
    </xdr:from>
    <xdr:to>
      <xdr:col>4</xdr:col>
      <xdr:colOff>1295400</xdr:colOff>
      <xdr:row>178</xdr:row>
      <xdr:rowOff>142874</xdr:rowOff>
    </xdr:to>
    <xdr:graphicFrame macro="">
      <xdr:nvGraphicFramePr>
        <xdr:cNvPr id="13" name="12 Gráfico">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1</xdr:row>
      <xdr:rowOff>0</xdr:rowOff>
    </xdr:from>
    <xdr:to>
      <xdr:col>4</xdr:col>
      <xdr:colOff>1457325</xdr:colOff>
      <xdr:row>3</xdr:row>
      <xdr:rowOff>152400</xdr:rowOff>
    </xdr:to>
    <xdr:pic>
      <xdr:nvPicPr>
        <xdr:cNvPr id="18" name="17 Imagen">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16192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85724</xdr:rowOff>
    </xdr:from>
    <xdr:to>
      <xdr:col>1</xdr:col>
      <xdr:colOff>1400175</xdr:colOff>
      <xdr:row>4</xdr:row>
      <xdr:rowOff>732</xdr:rowOff>
    </xdr:to>
    <xdr:pic>
      <xdr:nvPicPr>
        <xdr:cNvPr id="20" name="19 Imagen">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85724"/>
          <a:ext cx="252412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67</xdr:row>
      <xdr:rowOff>0</xdr:rowOff>
    </xdr:from>
    <xdr:to>
      <xdr:col>1</xdr:col>
      <xdr:colOff>1400175</xdr:colOff>
      <xdr:row>69</xdr:row>
      <xdr:rowOff>142875</xdr:rowOff>
    </xdr:to>
    <xdr:pic>
      <xdr:nvPicPr>
        <xdr:cNvPr id="21" name="20 Imagen">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0410825"/>
          <a:ext cx="252412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67</xdr:row>
      <xdr:rowOff>0</xdr:rowOff>
    </xdr:from>
    <xdr:to>
      <xdr:col>4</xdr:col>
      <xdr:colOff>1457325</xdr:colOff>
      <xdr:row>69</xdr:row>
      <xdr:rowOff>152400</xdr:rowOff>
    </xdr:to>
    <xdr:pic>
      <xdr:nvPicPr>
        <xdr:cNvPr id="22" name="21 Imagen">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1041082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128</xdr:row>
      <xdr:rowOff>0</xdr:rowOff>
    </xdr:from>
    <xdr:to>
      <xdr:col>4</xdr:col>
      <xdr:colOff>1457325</xdr:colOff>
      <xdr:row>130</xdr:row>
      <xdr:rowOff>152400</xdr:rowOff>
    </xdr:to>
    <xdr:pic>
      <xdr:nvPicPr>
        <xdr:cNvPr id="23" name="22 Imagen">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2022157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127</xdr:row>
      <xdr:rowOff>142875</xdr:rowOff>
    </xdr:from>
    <xdr:to>
      <xdr:col>1</xdr:col>
      <xdr:colOff>1400175</xdr:colOff>
      <xdr:row>130</xdr:row>
      <xdr:rowOff>123825</xdr:rowOff>
    </xdr:to>
    <xdr:pic>
      <xdr:nvPicPr>
        <xdr:cNvPr id="24" name="23 Imagen">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20202525"/>
          <a:ext cx="252412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M165"/>
  <sheetViews>
    <sheetView tabSelected="1" zoomScale="130" zoomScaleNormal="130" workbookViewId="0"/>
  </sheetViews>
  <sheetFormatPr baseColWidth="10" defaultRowHeight="12.75"/>
  <cols>
    <col min="1" max="1" width="16.85546875" style="1" customWidth="1"/>
    <col min="2" max="2" width="27.42578125" style="1" customWidth="1"/>
    <col min="3" max="3" width="18.7109375" style="1" customWidth="1"/>
    <col min="4" max="4" width="15.140625" style="1" customWidth="1"/>
    <col min="5" max="5" width="23" style="1" customWidth="1"/>
    <col min="6" max="6" width="8.85546875" style="21" customWidth="1"/>
    <col min="7" max="7" width="20.42578125" style="22" customWidth="1"/>
    <col min="8" max="8" width="16.85546875" style="21" bestFit="1" customWidth="1"/>
    <col min="9" max="9" width="21.42578125" style="22" customWidth="1"/>
    <col min="10" max="10" width="17.7109375" style="21" customWidth="1"/>
    <col min="11" max="11" width="1.42578125" style="21" customWidth="1"/>
    <col min="12" max="12" width="21.7109375" style="21" customWidth="1"/>
    <col min="13" max="13" width="11.42578125" style="23"/>
    <col min="14" max="16384" width="11.42578125" style="1"/>
  </cols>
  <sheetData>
    <row r="6" spans="1:13" ht="6.75" customHeight="1"/>
    <row r="7" spans="1:13">
      <c r="A7" s="41" t="s">
        <v>0</v>
      </c>
      <c r="B7" s="41"/>
      <c r="C7" s="41"/>
      <c r="D7" s="41"/>
      <c r="E7" s="41"/>
    </row>
    <row r="8" spans="1:13">
      <c r="A8" s="41" t="s">
        <v>40</v>
      </c>
      <c r="B8" s="41"/>
      <c r="C8" s="41"/>
      <c r="D8" s="41"/>
      <c r="E8" s="41"/>
    </row>
    <row r="9" spans="1:13" ht="6.75" customHeight="1">
      <c r="A9" s="41"/>
      <c r="B9" s="41"/>
      <c r="C9" s="41"/>
      <c r="D9" s="41"/>
      <c r="E9" s="41"/>
    </row>
    <row r="10" spans="1:13" ht="5.25" customHeight="1">
      <c r="A10" s="17"/>
      <c r="B10" s="17"/>
      <c r="C10" s="17"/>
      <c r="D10" s="17"/>
      <c r="E10" s="17"/>
    </row>
    <row r="11" spans="1:13">
      <c r="C11" s="18" t="s">
        <v>37</v>
      </c>
      <c r="D11" s="18"/>
      <c r="E11" s="18" t="s">
        <v>1</v>
      </c>
    </row>
    <row r="12" spans="1:13">
      <c r="A12" s="2" t="s">
        <v>2</v>
      </c>
      <c r="C12" s="16" t="s">
        <v>3</v>
      </c>
      <c r="D12" s="2"/>
      <c r="E12" s="2" t="s">
        <v>3</v>
      </c>
    </row>
    <row r="13" spans="1:13">
      <c r="C13" s="2"/>
      <c r="D13" s="2"/>
      <c r="E13" s="19" t="s">
        <v>4</v>
      </c>
    </row>
    <row r="15" spans="1:13" s="3" customFormat="1" ht="12" customHeight="1">
      <c r="A15" s="3" t="s">
        <v>38</v>
      </c>
      <c r="C15" s="4"/>
      <c r="D15" s="4"/>
      <c r="E15" s="4"/>
      <c r="F15" s="24"/>
      <c r="G15" s="25"/>
      <c r="H15" s="24"/>
      <c r="I15" s="25"/>
      <c r="J15" s="24"/>
      <c r="K15" s="24"/>
      <c r="L15" s="24"/>
      <c r="M15" s="26"/>
    </row>
    <row r="16" spans="1:13" s="3" customFormat="1" ht="6" customHeight="1">
      <c r="C16" s="4"/>
      <c r="D16" s="4"/>
      <c r="E16" s="4"/>
      <c r="F16" s="24"/>
      <c r="G16" s="25"/>
      <c r="H16" s="24"/>
      <c r="I16" s="25"/>
      <c r="J16" s="24"/>
      <c r="K16" s="24"/>
      <c r="L16" s="24"/>
      <c r="M16" s="26"/>
    </row>
    <row r="17" spans="1:13">
      <c r="A17" s="1" t="s">
        <v>5</v>
      </c>
      <c r="C17" s="5">
        <v>21168954.600000001</v>
      </c>
      <c r="D17" s="5"/>
      <c r="E17" s="5">
        <v>22785928.800000001</v>
      </c>
    </row>
    <row r="18" spans="1:13">
      <c r="A18" s="1" t="s">
        <v>6</v>
      </c>
      <c r="C18" s="5">
        <v>7025502.5</v>
      </c>
      <c r="D18" s="5"/>
      <c r="E18" s="5">
        <v>8282970.4000000004</v>
      </c>
    </row>
    <row r="19" spans="1:13">
      <c r="A19" s="1" t="s">
        <v>39</v>
      </c>
      <c r="C19" s="5">
        <v>481215.9</v>
      </c>
      <c r="D19" s="5"/>
      <c r="E19" s="5">
        <v>699933.2</v>
      </c>
    </row>
    <row r="20" spans="1:13">
      <c r="A20" s="1" t="s">
        <v>7</v>
      </c>
      <c r="C20" s="5">
        <v>523505.1</v>
      </c>
      <c r="D20" s="5"/>
      <c r="E20" s="5">
        <v>542812.80000000005</v>
      </c>
    </row>
    <row r="21" spans="1:13">
      <c r="A21" s="1" t="s">
        <v>8</v>
      </c>
      <c r="C21" s="5">
        <v>2742104.7</v>
      </c>
      <c r="D21" s="5"/>
      <c r="E21" s="5">
        <v>2959492.6</v>
      </c>
    </row>
    <row r="22" spans="1:13">
      <c r="C22" s="5"/>
      <c r="D22" s="5"/>
      <c r="E22" s="5"/>
    </row>
    <row r="23" spans="1:13" s="3" customFormat="1">
      <c r="A23" s="3" t="s">
        <v>9</v>
      </c>
      <c r="C23" s="4">
        <f>SUM(C15:C22)</f>
        <v>31941282.800000001</v>
      </c>
      <c r="D23" s="4"/>
      <c r="E23" s="4">
        <f>SUM(E17:E21)</f>
        <v>35271137.800000004</v>
      </c>
      <c r="F23" s="24"/>
      <c r="G23" s="25"/>
      <c r="H23" s="24"/>
      <c r="I23" s="25"/>
      <c r="J23" s="24"/>
      <c r="K23" s="24"/>
      <c r="L23" s="24"/>
      <c r="M23" s="26"/>
    </row>
    <row r="24" spans="1:13">
      <c r="C24" s="5"/>
      <c r="D24" s="5"/>
      <c r="E24" s="5"/>
    </row>
    <row r="25" spans="1:13">
      <c r="A25" s="1" t="s">
        <v>10</v>
      </c>
      <c r="C25" s="5">
        <v>119522887.5</v>
      </c>
      <c r="D25" s="5"/>
      <c r="E25" s="5">
        <f>115308106.3+1642788.6</f>
        <v>116950894.89999999</v>
      </c>
    </row>
    <row r="26" spans="1:13">
      <c r="A26" s="1" t="s">
        <v>35</v>
      </c>
      <c r="C26" s="5">
        <v>5716826.5999999996</v>
      </c>
      <c r="D26" s="5"/>
      <c r="E26" s="5">
        <f>6294114.5+17532.6</f>
        <v>6311647.0999999996</v>
      </c>
    </row>
    <row r="27" spans="1:13">
      <c r="A27" s="1" t="s">
        <v>11</v>
      </c>
      <c r="C27" s="5">
        <f>79500417.7+9950443+4413225.1</f>
        <v>93864085.799999997</v>
      </c>
      <c r="D27" s="5"/>
      <c r="E27" s="5">
        <f>82342231.8+7437126+6056061.5</f>
        <v>95835419.299999997</v>
      </c>
    </row>
    <row r="28" spans="1:13">
      <c r="C28" s="5"/>
      <c r="D28" s="5"/>
      <c r="E28" s="5" t="s">
        <v>34</v>
      </c>
    </row>
    <row r="29" spans="1:13" s="3" customFormat="1">
      <c r="A29" s="3" t="s">
        <v>12</v>
      </c>
      <c r="C29" s="4">
        <f>SUM(C25:C28)</f>
        <v>219103799.89999998</v>
      </c>
      <c r="D29" s="4"/>
      <c r="E29" s="4">
        <f>SUM(E25:E28)</f>
        <v>219097961.29999998</v>
      </c>
      <c r="F29" s="24"/>
      <c r="G29" s="25"/>
      <c r="H29" s="24"/>
      <c r="I29" s="25"/>
      <c r="J29" s="24"/>
      <c r="K29" s="24"/>
      <c r="L29" s="24"/>
      <c r="M29" s="26"/>
    </row>
    <row r="30" spans="1:13">
      <c r="C30" s="5"/>
      <c r="D30" s="5"/>
      <c r="E30" s="5"/>
      <c r="H30" s="22"/>
    </row>
    <row r="31" spans="1:13">
      <c r="A31" s="1" t="s">
        <v>13</v>
      </c>
      <c r="C31" s="5">
        <v>11609817.9</v>
      </c>
      <c r="D31" s="5"/>
      <c r="E31" s="5">
        <v>8677022</v>
      </c>
    </row>
    <row r="32" spans="1:13">
      <c r="A32" s="1" t="s">
        <v>14</v>
      </c>
      <c r="C32" s="5">
        <v>3243691</v>
      </c>
      <c r="D32" s="5"/>
      <c r="E32" s="5">
        <v>7032958.0999999996</v>
      </c>
    </row>
    <row r="33" spans="1:13">
      <c r="C33" s="5"/>
      <c r="D33" s="5"/>
      <c r="E33" s="5"/>
    </row>
    <row r="34" spans="1:13" s="3" customFormat="1">
      <c r="A34" s="3" t="s">
        <v>15</v>
      </c>
      <c r="C34" s="4">
        <f>SUM(C31:C33)</f>
        <v>14853508.9</v>
      </c>
      <c r="D34" s="4"/>
      <c r="E34" s="4">
        <f>SUM(E31:E33)</f>
        <v>15709980.1</v>
      </c>
      <c r="F34" s="24"/>
      <c r="G34" s="25"/>
      <c r="H34" s="24"/>
      <c r="I34" s="25"/>
      <c r="J34" s="24"/>
      <c r="K34" s="24"/>
      <c r="L34" s="24"/>
      <c r="M34" s="26"/>
    </row>
    <row r="35" spans="1:13">
      <c r="C35" s="5"/>
      <c r="D35" s="5"/>
      <c r="E35" s="5"/>
      <c r="F35" s="24"/>
    </row>
    <row r="36" spans="1:13" s="3" customFormat="1">
      <c r="A36" s="3" t="s">
        <v>16</v>
      </c>
      <c r="C36" s="4">
        <f>SUM(C23,C29,C34)</f>
        <v>265898591.59999999</v>
      </c>
      <c r="D36" s="4"/>
      <c r="E36" s="4">
        <f>SUM(E15+E23+E29+E34)</f>
        <v>270079079.19999999</v>
      </c>
      <c r="F36" s="24"/>
      <c r="G36" s="25"/>
      <c r="H36" s="24"/>
      <c r="I36" s="25"/>
      <c r="J36" s="24"/>
      <c r="K36" s="24"/>
      <c r="L36" s="24"/>
      <c r="M36" s="26"/>
    </row>
    <row r="37" spans="1:13" ht="10.5" customHeight="1"/>
    <row r="38" spans="1:13">
      <c r="E38" s="5"/>
      <c r="F38" s="24"/>
    </row>
    <row r="59" ht="6.75" customHeight="1"/>
    <row r="73" spans="1:13">
      <c r="A73" s="42"/>
      <c r="B73" s="42"/>
    </row>
    <row r="74" spans="1:13">
      <c r="A74" s="43"/>
      <c r="B74" s="43"/>
    </row>
    <row r="76" spans="1:13">
      <c r="A76" s="2"/>
      <c r="B76" s="2"/>
      <c r="C76" s="18" t="s">
        <v>36</v>
      </c>
      <c r="D76" s="18"/>
      <c r="E76" s="18" t="s">
        <v>17</v>
      </c>
    </row>
    <row r="77" spans="1:13">
      <c r="A77" s="2" t="s">
        <v>18</v>
      </c>
      <c r="B77" s="2"/>
      <c r="C77" s="16" t="s">
        <v>3</v>
      </c>
      <c r="D77" s="2"/>
      <c r="E77" s="2" t="s">
        <v>3</v>
      </c>
    </row>
    <row r="78" spans="1:13">
      <c r="A78" s="2"/>
      <c r="B78" s="2"/>
      <c r="C78" s="2"/>
      <c r="D78" s="2"/>
      <c r="E78" s="2" t="s">
        <v>4</v>
      </c>
    </row>
    <row r="79" spans="1:13">
      <c r="C79" s="5"/>
      <c r="D79" s="5"/>
      <c r="E79" s="5"/>
    </row>
    <row r="80" spans="1:13" s="3" customFormat="1">
      <c r="A80" s="3" t="s">
        <v>19</v>
      </c>
      <c r="C80" s="4"/>
      <c r="D80" s="4"/>
      <c r="E80" s="4"/>
      <c r="F80" s="24"/>
      <c r="G80" s="25"/>
      <c r="H80" s="24"/>
      <c r="I80" s="25"/>
      <c r="J80" s="24"/>
      <c r="K80" s="24"/>
      <c r="L80" s="24"/>
      <c r="M80" s="26"/>
    </row>
    <row r="81" spans="1:13" s="3" customFormat="1" ht="4.5" customHeight="1">
      <c r="C81" s="4"/>
      <c r="D81" s="4"/>
      <c r="E81" s="4"/>
      <c r="F81" s="24"/>
      <c r="G81" s="25"/>
      <c r="H81" s="24"/>
      <c r="I81" s="25"/>
      <c r="J81" s="24"/>
      <c r="K81" s="24"/>
      <c r="L81" s="24"/>
      <c r="M81" s="26"/>
    </row>
    <row r="82" spans="1:13">
      <c r="A82" s="1" t="s">
        <v>20</v>
      </c>
      <c r="C82" s="5">
        <v>62425093.100000001</v>
      </c>
      <c r="D82" s="5"/>
      <c r="E82" s="5">
        <v>63980033.100000001</v>
      </c>
      <c r="F82" s="24"/>
      <c r="G82" s="21"/>
    </row>
    <row r="83" spans="1:13">
      <c r="A83" s="1" t="s">
        <v>21</v>
      </c>
      <c r="C83" s="5">
        <v>2280669.4</v>
      </c>
      <c r="D83" s="5"/>
      <c r="E83" s="5">
        <v>1715257.7</v>
      </c>
    </row>
    <row r="84" spans="1:13">
      <c r="A84" s="1" t="s">
        <v>22</v>
      </c>
      <c r="C84" s="5">
        <v>11446262.6</v>
      </c>
      <c r="D84" s="5"/>
      <c r="E84" s="5">
        <v>9044343.5</v>
      </c>
    </row>
    <row r="85" spans="1:13">
      <c r="A85" s="1" t="s">
        <v>23</v>
      </c>
      <c r="C85" s="5">
        <v>108714267.7</v>
      </c>
      <c r="D85" s="5"/>
      <c r="E85" s="5">
        <v>107449979.90000001</v>
      </c>
      <c r="F85" s="24"/>
      <c r="G85" s="21"/>
    </row>
    <row r="86" spans="1:13">
      <c r="A86" s="1" t="s">
        <v>24</v>
      </c>
      <c r="C86" s="6">
        <v>27837.8</v>
      </c>
      <c r="D86" s="5"/>
      <c r="E86" s="6">
        <v>29973.9</v>
      </c>
      <c r="G86" s="21"/>
    </row>
    <row r="87" spans="1:13">
      <c r="A87" s="1" t="s">
        <v>25</v>
      </c>
      <c r="C87" s="5">
        <v>22690976.600000001</v>
      </c>
      <c r="D87" s="5"/>
      <c r="E87" s="5">
        <v>26599516.699999999</v>
      </c>
      <c r="G87" s="21"/>
    </row>
    <row r="88" spans="1:13">
      <c r="A88" s="1" t="s">
        <v>26</v>
      </c>
      <c r="C88" s="6">
        <v>2112371.6</v>
      </c>
      <c r="D88" s="5"/>
      <c r="E88" s="5">
        <v>3024879.1</v>
      </c>
    </row>
    <row r="89" spans="1:13">
      <c r="A89" s="1" t="s">
        <v>27</v>
      </c>
      <c r="C89" s="5">
        <f>10272568.9-C90</f>
        <v>7028877.9000000004</v>
      </c>
      <c r="D89" s="5" t="s">
        <v>34</v>
      </c>
      <c r="E89" s="5">
        <f>12019246.7-E90</f>
        <v>5051633.7999999989</v>
      </c>
    </row>
    <row r="90" spans="1:13">
      <c r="A90" s="1" t="s">
        <v>28</v>
      </c>
      <c r="C90" s="5">
        <v>3243691</v>
      </c>
      <c r="D90" s="5"/>
      <c r="E90" s="5">
        <v>6967612.9000000004</v>
      </c>
      <c r="F90" s="24"/>
    </row>
    <row r="91" spans="1:13">
      <c r="A91" s="1" t="s">
        <v>29</v>
      </c>
      <c r="C91" s="5">
        <v>45928543.899999999</v>
      </c>
      <c r="D91" s="5"/>
      <c r="E91" s="5">
        <v>43248374.899999999</v>
      </c>
    </row>
    <row r="92" spans="1:13">
      <c r="C92" s="5"/>
      <c r="D92" s="5"/>
      <c r="E92" s="5"/>
      <c r="F92" s="24"/>
    </row>
    <row r="93" spans="1:13" s="3" customFormat="1">
      <c r="A93" s="3" t="s">
        <v>30</v>
      </c>
      <c r="C93" s="4">
        <f>SUM(C82:C92)</f>
        <v>265898591.60000002</v>
      </c>
      <c r="D93" s="4"/>
      <c r="E93" s="4">
        <f>SUM(E82:E92)</f>
        <v>267111605.50000003</v>
      </c>
      <c r="F93" s="24"/>
      <c r="G93" s="24"/>
      <c r="H93" s="24"/>
      <c r="I93" s="25"/>
      <c r="J93" s="24"/>
      <c r="K93" s="24"/>
      <c r="L93" s="24"/>
      <c r="M93" s="26"/>
    </row>
    <row r="94" spans="1:13" ht="9.75" customHeight="1"/>
    <row r="95" spans="1:13">
      <c r="G95" s="21"/>
    </row>
    <row r="121" ht="18.75" customHeight="1"/>
    <row r="136" spans="1:13">
      <c r="A136" s="42"/>
      <c r="B136" s="42"/>
    </row>
    <row r="139" spans="1:13" s="3" customFormat="1">
      <c r="A139" s="20" t="s">
        <v>41</v>
      </c>
      <c r="B139" s="20"/>
      <c r="C139" s="20"/>
      <c r="D139" s="20"/>
      <c r="E139" s="20"/>
      <c r="F139" s="27"/>
      <c r="G139" s="25"/>
      <c r="H139" s="24"/>
      <c r="I139" s="25"/>
      <c r="J139" s="24"/>
      <c r="K139" s="24"/>
      <c r="L139" s="24"/>
      <c r="M139" s="26"/>
    </row>
    <row r="142" spans="1:13">
      <c r="G142" s="21"/>
    </row>
    <row r="143" spans="1:13">
      <c r="G143" s="24"/>
      <c r="H143" s="24"/>
    </row>
    <row r="144" spans="1:13">
      <c r="G144" s="21"/>
      <c r="H144" s="28"/>
      <c r="I144" s="25"/>
      <c r="J144" s="28"/>
      <c r="L144" s="28"/>
    </row>
    <row r="145" spans="1:13">
      <c r="G145" s="21"/>
    </row>
    <row r="146" spans="1:13">
      <c r="A146" s="44" t="s">
        <v>31</v>
      </c>
      <c r="B146" s="45"/>
      <c r="C146" s="45"/>
      <c r="D146" s="45"/>
      <c r="E146" s="46"/>
      <c r="G146" s="21"/>
    </row>
    <row r="147" spans="1:13">
      <c r="A147" s="38" t="s">
        <v>3</v>
      </c>
      <c r="B147" s="39"/>
      <c r="C147" s="39"/>
      <c r="D147" s="39"/>
      <c r="E147" s="40"/>
      <c r="I147" s="21"/>
    </row>
    <row r="148" spans="1:13" s="8" customFormat="1">
      <c r="A148" s="7">
        <v>30</v>
      </c>
      <c r="B148" s="7">
        <v>60</v>
      </c>
      <c r="C148" s="7">
        <v>90</v>
      </c>
      <c r="D148" s="7" t="s">
        <v>32</v>
      </c>
      <c r="E148" s="7" t="s">
        <v>33</v>
      </c>
      <c r="F148" s="29"/>
      <c r="G148" s="22"/>
      <c r="H148" s="29"/>
      <c r="I148" s="30"/>
      <c r="J148" s="29"/>
      <c r="K148" s="29"/>
      <c r="L148" s="21"/>
      <c r="M148" s="31"/>
    </row>
    <row r="149" spans="1:13">
      <c r="A149" s="9"/>
      <c r="B149" s="9"/>
      <c r="C149" s="9"/>
      <c r="D149" s="9"/>
      <c r="E149" s="9"/>
      <c r="G149" s="32"/>
    </row>
    <row r="150" spans="1:13">
      <c r="A150" s="10"/>
      <c r="B150" s="10"/>
      <c r="C150" s="10"/>
      <c r="D150" s="10"/>
      <c r="E150" s="10"/>
      <c r="H150" s="24"/>
      <c r="I150" s="37"/>
      <c r="J150" s="24"/>
      <c r="L150" s="24"/>
    </row>
    <row r="151" spans="1:13">
      <c r="A151" s="15">
        <v>39347.5</v>
      </c>
      <c r="B151" s="15">
        <v>40122.800000000003</v>
      </c>
      <c r="C151" s="15">
        <f>40656.4+4738999.6</f>
        <v>4779656</v>
      </c>
      <c r="D151" s="15">
        <f>51850011.8-1525111.1+684335.2+1609623.4</f>
        <v>52618859.299999997</v>
      </c>
      <c r="E151" s="12">
        <f>SUM(A151:D151)</f>
        <v>57477985.599999994</v>
      </c>
      <c r="G151" s="33"/>
      <c r="H151" s="24"/>
      <c r="I151" s="33"/>
      <c r="J151" s="24"/>
      <c r="K151" s="24"/>
      <c r="L151" s="28"/>
    </row>
    <row r="152" spans="1:13">
      <c r="A152" s="11"/>
      <c r="B152" s="11"/>
      <c r="C152" s="11"/>
      <c r="D152" s="11"/>
      <c r="E152" s="13" t="s">
        <v>34</v>
      </c>
    </row>
    <row r="153" spans="1:13">
      <c r="A153" s="10"/>
      <c r="B153" s="10"/>
      <c r="C153" s="10"/>
      <c r="D153" s="10"/>
      <c r="E153" s="10"/>
      <c r="J153" s="34"/>
    </row>
    <row r="154" spans="1:13">
      <c r="A154" s="14"/>
      <c r="B154" s="14"/>
      <c r="C154" s="14"/>
      <c r="D154" s="14"/>
      <c r="E154" s="14"/>
      <c r="J154" s="34"/>
    </row>
    <row r="155" spans="1:13">
      <c r="J155" s="28"/>
    </row>
    <row r="156" spans="1:13">
      <c r="E156" s="5"/>
      <c r="J156" s="34"/>
    </row>
    <row r="157" spans="1:13">
      <c r="G157" s="25"/>
      <c r="I157" s="25"/>
      <c r="L157" s="24"/>
    </row>
    <row r="158" spans="1:13">
      <c r="H158" s="35"/>
    </row>
    <row r="159" spans="1:13">
      <c r="H159" s="35"/>
    </row>
    <row r="160" spans="1:13">
      <c r="H160" s="35"/>
    </row>
    <row r="161" spans="8:9">
      <c r="H161" s="36"/>
      <c r="I161" s="25"/>
    </row>
    <row r="162" spans="8:9">
      <c r="H162" s="36"/>
    </row>
    <row r="163" spans="8:9">
      <c r="H163" s="36"/>
    </row>
    <row r="164" spans="8:9">
      <c r="H164" s="35"/>
      <c r="I164" s="25"/>
    </row>
    <row r="165" spans="8:9">
      <c r="H165" s="24"/>
    </row>
  </sheetData>
  <mergeCells count="8">
    <mergeCell ref="A147:E147"/>
    <mergeCell ref="A7:E7"/>
    <mergeCell ref="A8:E8"/>
    <mergeCell ref="A73:B73"/>
    <mergeCell ref="A74:B74"/>
    <mergeCell ref="A136:B136"/>
    <mergeCell ref="A146:E146"/>
    <mergeCell ref="A9:E9"/>
  </mergeCells>
  <printOptions horizontalCentered="1"/>
  <pageMargins left="0.19685039370078741" right="0.19685039370078741" top="0.17" bottom="0.19685039370078741" header="0.17" footer="0.31496062992125984"/>
  <pageSetup orientation="portrait" r:id="rId1"/>
  <ignoredErrors>
    <ignoredError sqref="E23"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Graficas</vt:lpstr>
      <vt:lpstr>Graficas!Área_de_impresión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 VERO</dc:creator>
  <cp:lastModifiedBy>UIPPE</cp:lastModifiedBy>
  <cp:lastPrinted>2022-02-08T19:07:29Z</cp:lastPrinted>
  <dcterms:created xsi:type="dcterms:W3CDTF">2013-04-30T00:27:57Z</dcterms:created>
  <dcterms:modified xsi:type="dcterms:W3CDTF">2022-02-08T19:07:38Z</dcterms:modified>
</cp:coreProperties>
</file>