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/>
  </bookViews>
  <sheets>
    <sheet name="jun" sheetId="3" r:id="rId1"/>
  </sheets>
  <calcPr calcId="152511"/>
</workbook>
</file>

<file path=xl/calcChain.xml><?xml version="1.0" encoding="utf-8"?>
<calcChain xmlns="http://schemas.openxmlformats.org/spreadsheetml/2006/main">
  <c r="I11" i="3" l="1"/>
  <c r="H30" i="3"/>
  <c r="E15" i="3" l="1"/>
  <c r="I24" i="3" l="1"/>
  <c r="F24" i="3"/>
  <c r="I25" i="3" l="1"/>
  <c r="I51" i="3"/>
  <c r="I46" i="3"/>
  <c r="I45" i="3"/>
  <c r="I42" i="3"/>
  <c r="F46" i="3"/>
  <c r="F59" i="3"/>
  <c r="D30" i="3"/>
  <c r="F26" i="3"/>
  <c r="F21" i="3"/>
  <c r="F15" i="3"/>
  <c r="F16" i="3"/>
  <c r="F17" i="3"/>
  <c r="F19" i="3"/>
  <c r="F22" i="3"/>
  <c r="F23" i="3"/>
  <c r="F25" i="3"/>
  <c r="F27" i="3"/>
  <c r="I60" i="3"/>
  <c r="I59" i="3"/>
  <c r="I58" i="3"/>
  <c r="F58" i="3"/>
  <c r="H57" i="3"/>
  <c r="G57" i="3"/>
  <c r="E57" i="3"/>
  <c r="D57" i="3"/>
  <c r="I55" i="3"/>
  <c r="F55" i="3"/>
  <c r="I54" i="3"/>
  <c r="F54" i="3"/>
  <c r="I53" i="3"/>
  <c r="F53" i="3"/>
  <c r="H52" i="3"/>
  <c r="G52" i="3"/>
  <c r="E52" i="3"/>
  <c r="D52" i="3"/>
  <c r="I49" i="3"/>
  <c r="F49" i="3"/>
  <c r="I48" i="3"/>
  <c r="F48" i="3"/>
  <c r="I47" i="3"/>
  <c r="F47" i="3"/>
  <c r="G45" i="3"/>
  <c r="E45" i="3"/>
  <c r="F45" i="3" s="1"/>
  <c r="I44" i="3"/>
  <c r="F44" i="3"/>
  <c r="I43" i="3"/>
  <c r="F43" i="3"/>
  <c r="G42" i="3"/>
  <c r="E42" i="3"/>
  <c r="F42" i="3" s="1"/>
  <c r="I41" i="3"/>
  <c r="F41" i="3"/>
  <c r="I40" i="3"/>
  <c r="F40" i="3"/>
  <c r="I39" i="3"/>
  <c r="F39" i="3"/>
  <c r="D38" i="3"/>
  <c r="I27" i="3"/>
  <c r="I26" i="3"/>
  <c r="I23" i="3"/>
  <c r="I22" i="3"/>
  <c r="I21" i="3"/>
  <c r="I20" i="3"/>
  <c r="F20" i="3"/>
  <c r="I19" i="3"/>
  <c r="I18" i="3"/>
  <c r="G18" i="3"/>
  <c r="E18" i="3"/>
  <c r="E30" i="3" s="1"/>
  <c r="I17" i="3"/>
  <c r="I16" i="3"/>
  <c r="I15" i="3"/>
  <c r="G15" i="3"/>
  <c r="I14" i="3"/>
  <c r="F14" i="3"/>
  <c r="I13" i="3"/>
  <c r="F13" i="3"/>
  <c r="I12" i="3"/>
  <c r="F11" i="3"/>
  <c r="I30" i="3" l="1"/>
  <c r="F52" i="3"/>
  <c r="G38" i="3"/>
  <c r="I52" i="3"/>
  <c r="I57" i="3"/>
  <c r="G30" i="3"/>
  <c r="G62" i="3"/>
  <c r="E38" i="3"/>
  <c r="E62" i="3" s="1"/>
  <c r="F18" i="3"/>
  <c r="F30" i="3" s="1"/>
  <c r="F38" i="3"/>
  <c r="H38" i="3"/>
  <c r="F57" i="3"/>
  <c r="I38" i="3"/>
  <c r="I62" i="3" l="1"/>
</calcChain>
</file>

<file path=xl/sharedStrings.xml><?xml version="1.0" encoding="utf-8"?>
<sst xmlns="http://schemas.openxmlformats.org/spreadsheetml/2006/main" count="74" uniqueCount="43">
  <si>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</si>
  <si>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</si>
  <si>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</si>
  <si>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</si>
  <si>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</si>
  <si>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</si>
  <si>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</si>
  <si>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</si>
  <si>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</si>
  <si>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</si>
  <si>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</si>
  <si>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</si>
  <si>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</si>
  <si>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</si>
  <si>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</si>
  <si>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</si>
  <si>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</si>
  <si>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</si>
  <si>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</si>
  <si>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</si>
  <si>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</si>
  <si>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</si>
  <si>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</si>
  <si>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</si>
  <si>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</si>
  <si>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</si>
  <si>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</si>
  <si>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</si>
  <si>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</si>
  <si>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Ampliaciones y 
Reducciones</t>
  </si>
  <si>
    <t>(6= 5 - 1 )</t>
  </si>
  <si>
    <t xml:space="preserve">      Corriente</t>
  </si>
  <si>
    <t xml:space="preserve">      Capital</t>
  </si>
  <si>
    <t>(Miles de pesos)</t>
  </si>
  <si>
    <t>Ingresos excedentes¹</t>
  </si>
  <si>
    <t xml:space="preserve">Ingresos financieros  </t>
  </si>
  <si>
    <t>Generación de ADEFAS</t>
  </si>
  <si>
    <t>Superávit Ejercicio Anterior</t>
  </si>
  <si>
    <t>Ingresos Financieros</t>
  </si>
  <si>
    <t>Generacion de ADEFAS</t>
  </si>
  <si>
    <t xml:space="preserve">Apoyos Extraordinarios </t>
  </si>
  <si>
    <t>Estado de México</t>
  </si>
  <si>
    <t>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</si>
</sst>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#.0;\-#,###.0"/>
  </numFmts>
  <fonts count="2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color indexed="8"/>
      <name val="Gotham Book"/>
    </font>
    <font>
      <b/>
      <sz val="9"/>
      <color indexed="8"/>
      <name val="Gotham Book"/>
    </font>
    <font>
      <b/>
      <sz val="9"/>
      <name val="Gotham Book"/>
    </font>
    <font>
      <sz val="8"/>
      <color indexed="8"/>
      <name val="Gotham Book"/>
    </font>
    <font>
      <b/>
      <sz val="8"/>
      <color indexed="8"/>
      <name val="Gotham Book"/>
    </font>
    <font>
      <sz val="8"/>
      <name val="Gotham Book"/>
    </font>
    <font>
      <b/>
      <sz val="8"/>
      <name val="Gotham Book"/>
    </font>
    <font>
      <sz val="11"/>
      <color theme="1"/>
      <name val="Calibri"/>
      <family val="2"/>
      <scheme val="minor"/>
    </font>
    <font>
      <sz val="11"/>
      <color theme="1"/>
      <name val="Gotham Book"/>
    </font>
    <font>
      <b/>
      <sz val="8"/>
      <color theme="1"/>
      <name val="Gotham Book"/>
    </font>
    <font>
      <sz val="8"/>
      <color theme="1"/>
      <name val="Gotham Book"/>
    </font>
    <font>
      <sz val="8"/>
      <color rgb="FF000000"/>
      <name val="Gotham Book"/>
    </font>
    <font>
      <b/>
      <sz val="9"/>
      <color theme="1"/>
      <name val="Gotham Book"/>
    </font>
    <font>
      <sz val="9"/>
      <color theme="1"/>
      <name val="Gotham Book"/>
    </font>
    <font>
      <b/>
      <sz val="8"/>
      <color rgb="FF000000"/>
      <name val="Gotham Book"/>
    </font>
    <font>
      <sz val="9"/>
      <color rgb="FF000000"/>
      <name val="Gotham Book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0" fillId="0" borderId="0"/>
  </cellStyleXfs>
  <cellXfs count="125">
    <xf numFmtId="0" fontId="0" fillId="0" borderId="0" xfId="0"/>
    <xf numFmtId="0" fontId="11" fillId="0" borderId="0" xfId="0" applyFont="1"/>
    <xf numFmtId="0" fontId="12" fillId="2" borderId="0" xfId="4" applyFont="1" applyFill="1"/>
    <xf numFmtId="0" fontId="13" fillId="2" borderId="0" xfId="0" applyFont="1" applyFill="1"/>
    <xf numFmtId="0" fontId="12" fillId="2" borderId="0" xfId="4" applyFont="1" applyFill="1" applyAlignment="1">
      <alignment horizontal="center"/>
    </xf>
    <xf numFmtId="0" fontId="7" fillId="2" borderId="0" xfId="4" applyFont="1" applyFill="1" applyBorder="1" applyAlignment="1">
      <alignment horizontal="left"/>
    </xf>
    <xf numFmtId="0" fontId="13" fillId="0" borderId="1" xfId="0" applyFont="1" applyBorder="1"/>
    <xf numFmtId="0" fontId="13" fillId="0" borderId="0" xfId="0" applyFont="1" applyBorder="1"/>
    <xf numFmtId="0" fontId="14" fillId="2" borderId="1" xfId="0" applyFont="1" applyFill="1" applyBorder="1" applyAlignment="1">
      <alignment vertical="center" wrapText="1"/>
    </xf>
    <xf numFmtId="0" fontId="12" fillId="0" borderId="0" xfId="0" applyFont="1" applyBorder="1"/>
    <xf numFmtId="0" fontId="12" fillId="0" borderId="1" xfId="0" applyFont="1" applyBorder="1"/>
    <xf numFmtId="0" fontId="6" fillId="2" borderId="0" xfId="4" applyFont="1" applyFill="1" applyBorder="1" applyAlignment="1">
      <alignment horizontal="center" vertical="center"/>
    </xf>
    <xf numFmtId="37" fontId="15" fillId="0" borderId="2" xfId="1" applyNumberFormat="1" applyFont="1" applyFill="1" applyBorder="1" applyAlignment="1" applyProtection="1">
      <alignment horizontal="center" vertical="center"/>
    </xf>
    <xf numFmtId="37" fontId="15" fillId="0" borderId="2" xfId="1" applyNumberFormat="1" applyFont="1" applyFill="1" applyBorder="1" applyAlignment="1" applyProtection="1">
      <alignment horizontal="center" wrapText="1"/>
    </xf>
    <xf numFmtId="37" fontId="15" fillId="0" borderId="2" xfId="1" applyNumberFormat="1" applyFont="1" applyFill="1" applyBorder="1" applyAlignment="1" applyProtection="1">
      <alignment horizontal="center"/>
    </xf>
    <xf numFmtId="37" fontId="15" fillId="0" borderId="3" xfId="1" applyNumberFormat="1" applyFont="1" applyFill="1" applyBorder="1" applyAlignment="1" applyProtection="1">
      <alignment horizontal="center"/>
    </xf>
    <xf numFmtId="0" fontId="3" fillId="2" borderId="4" xfId="4" applyFont="1" applyFill="1" applyBorder="1"/>
    <xf numFmtId="0" fontId="3" fillId="2" borderId="5" xfId="4" applyFont="1" applyFill="1" applyBorder="1"/>
    <xf numFmtId="0" fontId="3" fillId="2" borderId="6" xfId="4" applyFont="1" applyFill="1" applyBorder="1" applyAlignment="1">
      <alignment horizontal="left" vertical="center"/>
    </xf>
    <xf numFmtId="0" fontId="3" fillId="2" borderId="7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wrapText="1"/>
    </xf>
    <xf numFmtId="0" fontId="4" fillId="2" borderId="9" xfId="4" applyFont="1" applyFill="1" applyBorder="1" applyAlignment="1">
      <alignment horizontal="centerContinuous"/>
    </xf>
    <xf numFmtId="0" fontId="4" fillId="2" borderId="10" xfId="4" applyFont="1" applyFill="1" applyBorder="1" applyAlignment="1">
      <alignment horizontal="centerContinuous"/>
    </xf>
    <xf numFmtId="0" fontId="4" fillId="2" borderId="11" xfId="4" applyFont="1" applyFill="1" applyBorder="1" applyAlignment="1">
      <alignment horizontal="left" wrapText="1"/>
    </xf>
    <xf numFmtId="0" fontId="8" fillId="2" borderId="0" xfId="0" applyFont="1" applyFill="1" applyBorder="1" applyAlignment="1">
      <alignment vertical="top" wrapText="1"/>
    </xf>
    <xf numFmtId="0" fontId="7" fillId="2" borderId="9" xfId="4" applyFont="1" applyFill="1" applyBorder="1" applyAlignment="1">
      <alignment horizontal="centerContinuous"/>
    </xf>
    <xf numFmtId="0" fontId="7" fillId="2" borderId="10" xfId="4" applyFont="1" applyFill="1" applyBorder="1" applyAlignment="1">
      <alignment horizontal="centerContinuous"/>
    </xf>
    <xf numFmtId="0" fontId="7" fillId="2" borderId="11" xfId="4" applyFont="1" applyFill="1" applyBorder="1" applyAlignment="1">
      <alignment horizontal="left" wrapText="1" indent="1"/>
    </xf>
    <xf numFmtId="0" fontId="6" fillId="2" borderId="4" xfId="4" applyFont="1" applyFill="1" applyBorder="1"/>
    <xf numFmtId="0" fontId="6" fillId="2" borderId="5" xfId="4" applyFont="1" applyFill="1" applyBorder="1"/>
    <xf numFmtId="0" fontId="6" fillId="2" borderId="12" xfId="4" applyFont="1" applyFill="1" applyBorder="1"/>
    <xf numFmtId="0" fontId="6" fillId="2" borderId="13" xfId="4" applyFont="1" applyFill="1" applyBorder="1" applyAlignment="1">
      <alignment horizontal="center"/>
    </xf>
    <xf numFmtId="0" fontId="6" fillId="2" borderId="14" xfId="4" applyFont="1" applyFill="1" applyBorder="1" applyAlignment="1">
      <alignment horizontal="center"/>
    </xf>
    <xf numFmtId="0" fontId="7" fillId="2" borderId="6" xfId="4" applyFont="1" applyFill="1" applyBorder="1" applyAlignment="1">
      <alignment horizontal="left"/>
    </xf>
    <xf numFmtId="0" fontId="6" fillId="2" borderId="6" xfId="4" applyFont="1" applyFill="1" applyBorder="1" applyAlignment="1">
      <alignment horizontal="center" vertical="center"/>
    </xf>
    <xf numFmtId="0" fontId="7" fillId="2" borderId="6" xfId="4" applyFont="1" applyFill="1" applyBorder="1" applyAlignment="1">
      <alignment horizontal="center" vertical="center"/>
    </xf>
    <xf numFmtId="0" fontId="6" fillId="2" borderId="7" xfId="4" applyFont="1" applyFill="1" applyBorder="1" applyAlignment="1">
      <alignment horizontal="center" vertical="center"/>
    </xf>
    <xf numFmtId="0" fontId="6" fillId="2" borderId="8" xfId="4" applyFont="1" applyFill="1" applyBorder="1" applyAlignment="1">
      <alignment horizontal="center" vertical="center"/>
    </xf>
    <xf numFmtId="0" fontId="6" fillId="2" borderId="15" xfId="4" applyFont="1" applyFill="1" applyBorder="1" applyAlignment="1">
      <alignment wrapText="1"/>
    </xf>
    <xf numFmtId="164" fontId="3" fillId="2" borderId="13" xfId="4" applyNumberFormat="1" applyFont="1" applyFill="1" applyBorder="1" applyAlignment="1">
      <alignment horizontal="center"/>
    </xf>
    <xf numFmtId="164" fontId="3" fillId="2" borderId="16" xfId="4" applyNumberFormat="1" applyFont="1" applyFill="1" applyBorder="1" applyAlignment="1">
      <alignment horizontal="center"/>
    </xf>
    <xf numFmtId="164" fontId="3" fillId="2" borderId="17" xfId="2" applyNumberFormat="1" applyFont="1" applyFill="1" applyBorder="1" applyAlignment="1" applyProtection="1">
      <alignment horizontal="right"/>
      <protection locked="0"/>
    </xf>
    <xf numFmtId="164" fontId="3" fillId="2" borderId="17" xfId="2" applyNumberFormat="1" applyFont="1" applyFill="1" applyBorder="1" applyAlignment="1" applyProtection="1">
      <alignment horizontal="right"/>
    </xf>
    <xf numFmtId="164" fontId="3" fillId="2" borderId="18" xfId="2" applyNumberFormat="1" applyFont="1" applyFill="1" applyBorder="1" applyAlignment="1" applyProtection="1">
      <alignment horizontal="right"/>
    </xf>
    <xf numFmtId="164" fontId="3" fillId="2" borderId="19" xfId="2" applyNumberFormat="1" applyFont="1" applyFill="1" applyBorder="1" applyAlignment="1">
      <alignment horizontal="center"/>
    </xf>
    <xf numFmtId="164" fontId="3" fillId="2" borderId="20" xfId="2" applyNumberFormat="1" applyFont="1" applyFill="1" applyBorder="1" applyAlignment="1">
      <alignment horizontal="center"/>
    </xf>
    <xf numFmtId="164" fontId="4" fillId="2" borderId="2" xfId="4" applyNumberFormat="1" applyFont="1" applyFill="1" applyBorder="1" applyAlignment="1" applyProtection="1">
      <alignment horizontal="right"/>
    </xf>
    <xf numFmtId="164" fontId="4" fillId="2" borderId="9" xfId="4" applyNumberFormat="1" applyFont="1" applyFill="1" applyBorder="1" applyAlignment="1" applyProtection="1">
      <alignment horizontal="right"/>
    </xf>
    <xf numFmtId="164" fontId="16" fillId="0" borderId="0" xfId="0" applyNumberFormat="1" applyFont="1"/>
    <xf numFmtId="164" fontId="7" fillId="2" borderId="17" xfId="4" applyNumberFormat="1" applyFont="1" applyFill="1" applyBorder="1" applyAlignment="1">
      <alignment horizontal="right"/>
    </xf>
    <xf numFmtId="164" fontId="7" fillId="2" borderId="21" xfId="4" applyNumberFormat="1" applyFont="1" applyFill="1" applyBorder="1" applyAlignment="1">
      <alignment horizontal="right"/>
    </xf>
    <xf numFmtId="164" fontId="14" fillId="2" borderId="17" xfId="0" applyNumberFormat="1" applyFont="1" applyFill="1" applyBorder="1" applyAlignment="1" applyProtection="1">
      <alignment horizontal="right" vertical="center" wrapText="1"/>
      <protection locked="0"/>
    </xf>
    <xf numFmtId="164" fontId="14" fillId="2" borderId="17" xfId="0" applyNumberFormat="1" applyFont="1" applyFill="1" applyBorder="1" applyAlignment="1">
      <alignment horizontal="right" vertical="center" wrapText="1"/>
    </xf>
    <xf numFmtId="164" fontId="14" fillId="2" borderId="21" xfId="0" applyNumberFormat="1" applyFont="1" applyFill="1" applyBorder="1" applyAlignment="1">
      <alignment horizontal="right" vertical="center" wrapText="1"/>
    </xf>
    <xf numFmtId="164" fontId="17" fillId="2" borderId="17" xfId="0" applyNumberFormat="1" applyFont="1" applyFill="1" applyBorder="1" applyAlignment="1">
      <alignment horizontal="right" vertical="center" wrapText="1"/>
    </xf>
    <xf numFmtId="164" fontId="17" fillId="2" borderId="21" xfId="0" applyNumberFormat="1" applyFont="1" applyFill="1" applyBorder="1" applyAlignment="1">
      <alignment horizontal="right" vertical="center" wrapText="1"/>
    </xf>
    <xf numFmtId="164" fontId="7" fillId="2" borderId="17" xfId="2" applyNumberFormat="1" applyFont="1" applyFill="1" applyBorder="1" applyAlignment="1">
      <alignment horizontal="right"/>
    </xf>
    <xf numFmtId="164" fontId="7" fillId="2" borderId="21" xfId="2" applyNumberFormat="1" applyFont="1" applyFill="1" applyBorder="1" applyAlignment="1">
      <alignment horizontal="right"/>
    </xf>
    <xf numFmtId="164" fontId="6" fillId="2" borderId="19" xfId="2" applyNumberFormat="1" applyFont="1" applyFill="1" applyBorder="1" applyAlignment="1">
      <alignment horizontal="right"/>
    </xf>
    <xf numFmtId="164" fontId="6" fillId="2" borderId="22" xfId="2" applyNumberFormat="1" applyFont="1" applyFill="1" applyBorder="1" applyAlignment="1">
      <alignment horizontal="right"/>
    </xf>
    <xf numFmtId="164" fontId="7" fillId="2" borderId="2" xfId="4" applyNumberFormat="1" applyFont="1" applyFill="1" applyBorder="1" applyAlignment="1">
      <alignment horizontal="right"/>
    </xf>
    <xf numFmtId="164" fontId="7" fillId="2" borderId="9" xfId="4" applyNumberFormat="1" applyFont="1" applyFill="1" applyBorder="1" applyAlignment="1">
      <alignment horizontal="right"/>
    </xf>
    <xf numFmtId="164" fontId="8" fillId="2" borderId="0" xfId="0" applyNumberFormat="1" applyFont="1" applyFill="1" applyBorder="1" applyAlignment="1">
      <alignment vertical="top" wrapText="1"/>
    </xf>
    <xf numFmtId="37" fontId="12" fillId="0" borderId="2" xfId="1" applyNumberFormat="1" applyFont="1" applyFill="1" applyBorder="1" applyAlignment="1" applyProtection="1">
      <alignment horizontal="center" wrapText="1"/>
    </xf>
    <xf numFmtId="37" fontId="15" fillId="0" borderId="0" xfId="1" applyNumberFormat="1" applyFont="1" applyFill="1" applyBorder="1" applyAlignment="1" applyProtection="1">
      <alignment horizontal="center"/>
    </xf>
    <xf numFmtId="0" fontId="18" fillId="2" borderId="0" xfId="0" applyFont="1" applyFill="1" applyBorder="1" applyAlignment="1">
      <alignment horizontal="left" vertical="center" wrapText="1"/>
    </xf>
    <xf numFmtId="4" fontId="11" fillId="0" borderId="0" xfId="0" applyNumberFormat="1" applyFont="1"/>
    <xf numFmtId="0" fontId="19" fillId="0" borderId="0" xfId="0" applyFont="1"/>
    <xf numFmtId="0" fontId="16" fillId="0" borderId="0" xfId="0" applyFont="1" applyFill="1" applyBorder="1"/>
    <xf numFmtId="4" fontId="16" fillId="0" borderId="0" xfId="0" applyNumberFormat="1" applyFont="1" applyFill="1" applyBorder="1"/>
    <xf numFmtId="4" fontId="16" fillId="0" borderId="0" xfId="1" applyNumberFormat="1" applyFont="1" applyFill="1" applyBorder="1"/>
    <xf numFmtId="0" fontId="16" fillId="0" borderId="0" xfId="0" applyFont="1" applyFill="1"/>
    <xf numFmtId="43" fontId="16" fillId="0" borderId="0" xfId="0" applyNumberFormat="1" applyFont="1" applyFill="1" applyBorder="1"/>
    <xf numFmtId="43" fontId="15" fillId="0" borderId="0" xfId="0" applyNumberFormat="1" applyFont="1" applyFill="1" applyBorder="1"/>
    <xf numFmtId="0" fontId="21" fillId="0" borderId="0" xfId="0" applyFont="1"/>
    <xf numFmtId="0" fontId="20" fillId="0" borderId="0" xfId="0" applyFont="1"/>
    <xf numFmtId="164" fontId="9" fillId="0" borderId="9" xfId="0" applyNumberFormat="1" applyFont="1" applyBorder="1" applyAlignment="1">
      <alignment horizontal="center" vertical="top" wrapText="1"/>
    </xf>
    <xf numFmtId="164" fontId="9" fillId="0" borderId="11" xfId="0" applyNumberFormat="1" applyFont="1" applyBorder="1" applyAlignment="1">
      <alignment horizontal="center" vertical="top" wrapText="1"/>
    </xf>
    <xf numFmtId="0" fontId="14" fillId="2" borderId="0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top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164" fontId="7" fillId="2" borderId="3" xfId="4" applyNumberFormat="1" applyFont="1" applyFill="1" applyBorder="1" applyAlignment="1"/>
    <xf numFmtId="164" fontId="7" fillId="2" borderId="23" xfId="4" applyNumberFormat="1" applyFont="1" applyFill="1" applyBorder="1" applyAlignment="1"/>
    <xf numFmtId="0" fontId="14" fillId="2" borderId="0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18" fillId="2" borderId="6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/>
    </xf>
    <xf numFmtId="164" fontId="4" fillId="2" borderId="3" xfId="4" applyNumberFormat="1" applyFont="1" applyFill="1" applyBorder="1" applyAlignment="1">
      <alignment horizontal="right"/>
    </xf>
    <xf numFmtId="164" fontId="4" fillId="2" borderId="23" xfId="4" applyNumberFormat="1" applyFont="1" applyFill="1" applyBorder="1" applyAlignment="1">
      <alignment horizontal="right"/>
    </xf>
    <xf numFmtId="164" fontId="5" fillId="0" borderId="9" xfId="0" applyNumberFormat="1" applyFont="1" applyBorder="1" applyAlignment="1">
      <alignment horizontal="center" vertical="top" wrapText="1"/>
    </xf>
    <xf numFmtId="164" fontId="5" fillId="0" borderId="11" xfId="0" applyNumberFormat="1" applyFont="1" applyBorder="1" applyAlignment="1">
      <alignment horizontal="center" vertical="top" wrapText="1"/>
    </xf>
    <xf numFmtId="37" fontId="15" fillId="0" borderId="4" xfId="1" applyNumberFormat="1" applyFont="1" applyFill="1" applyBorder="1" applyAlignment="1" applyProtection="1">
      <alignment horizontal="center" vertical="center" wrapText="1"/>
    </xf>
    <xf numFmtId="37" fontId="15" fillId="0" borderId="5" xfId="1" applyNumberFormat="1" applyFont="1" applyFill="1" applyBorder="1" applyAlignment="1" applyProtection="1">
      <alignment horizontal="center" vertical="center"/>
    </xf>
    <xf numFmtId="37" fontId="15" fillId="0" borderId="16" xfId="1" applyNumberFormat="1" applyFont="1" applyFill="1" applyBorder="1" applyAlignment="1" applyProtection="1">
      <alignment horizontal="center" vertical="center"/>
    </xf>
    <xf numFmtId="37" fontId="15" fillId="0" borderId="6" xfId="1" applyNumberFormat="1" applyFont="1" applyFill="1" applyBorder="1" applyAlignment="1" applyProtection="1">
      <alignment horizontal="center" vertical="center"/>
    </xf>
    <xf numFmtId="37" fontId="15" fillId="0" borderId="0" xfId="1" applyNumberFormat="1" applyFont="1" applyFill="1" applyBorder="1" applyAlignment="1" applyProtection="1">
      <alignment horizontal="center" vertical="center"/>
    </xf>
    <xf numFmtId="37" fontId="15" fillId="0" borderId="18" xfId="1" applyNumberFormat="1" applyFont="1" applyFill="1" applyBorder="1" applyAlignment="1" applyProtection="1">
      <alignment horizontal="center" vertical="center"/>
    </xf>
    <xf numFmtId="37" fontId="15" fillId="0" borderId="7" xfId="1" applyNumberFormat="1" applyFont="1" applyFill="1" applyBorder="1" applyAlignment="1" applyProtection="1">
      <alignment horizontal="center" vertical="center"/>
    </xf>
    <xf numFmtId="37" fontId="15" fillId="0" borderId="8" xfId="1" applyNumberFormat="1" applyFont="1" applyFill="1" applyBorder="1" applyAlignment="1" applyProtection="1">
      <alignment horizontal="center" vertical="center"/>
    </xf>
    <xf numFmtId="37" fontId="15" fillId="0" borderId="20" xfId="1" applyNumberFormat="1" applyFont="1" applyFill="1" applyBorder="1" applyAlignment="1" applyProtection="1">
      <alignment horizontal="center" vertical="center"/>
    </xf>
    <xf numFmtId="37" fontId="15" fillId="0" borderId="9" xfId="1" applyNumberFormat="1" applyFont="1" applyFill="1" applyBorder="1" applyAlignment="1" applyProtection="1">
      <alignment horizontal="center"/>
    </xf>
    <xf numFmtId="37" fontId="15" fillId="0" borderId="10" xfId="1" applyNumberFormat="1" applyFont="1" applyFill="1" applyBorder="1" applyAlignment="1" applyProtection="1">
      <alignment horizontal="center"/>
    </xf>
    <xf numFmtId="37" fontId="15" fillId="0" borderId="11" xfId="1" applyNumberFormat="1" applyFont="1" applyFill="1" applyBorder="1" applyAlignment="1" applyProtection="1">
      <alignment horizontal="center"/>
    </xf>
    <xf numFmtId="37" fontId="15" fillId="0" borderId="3" xfId="1" applyNumberFormat="1" applyFont="1" applyFill="1" applyBorder="1" applyAlignment="1" applyProtection="1">
      <alignment horizontal="center" vertical="center" wrapText="1"/>
    </xf>
    <xf numFmtId="37" fontId="15" fillId="0" borderId="23" xfId="1" applyNumberFormat="1" applyFont="1" applyFill="1" applyBorder="1" applyAlignment="1" applyProtection="1">
      <alignment horizontal="center" vertical="center" wrapText="1"/>
    </xf>
    <xf numFmtId="37" fontId="15" fillId="0" borderId="4" xfId="1" applyNumberFormat="1" applyFont="1" applyFill="1" applyBorder="1" applyAlignment="1" applyProtection="1">
      <alignment horizontal="center"/>
    </xf>
    <xf numFmtId="37" fontId="15" fillId="0" borderId="5" xfId="1" applyNumberFormat="1" applyFont="1" applyFill="1" applyBorder="1" applyAlignment="1" applyProtection="1">
      <alignment horizontal="center"/>
    </xf>
    <xf numFmtId="37" fontId="15" fillId="0" borderId="16" xfId="1" applyNumberFormat="1" applyFont="1" applyFill="1" applyBorder="1" applyAlignment="1" applyProtection="1">
      <alignment horizontal="center"/>
    </xf>
    <xf numFmtId="37" fontId="15" fillId="0" borderId="6" xfId="1" applyNumberFormat="1" applyFont="1" applyFill="1" applyBorder="1" applyAlignment="1" applyProtection="1">
      <alignment horizontal="center"/>
      <protection locked="0"/>
    </xf>
    <xf numFmtId="37" fontId="15" fillId="0" borderId="0" xfId="1" applyNumberFormat="1" applyFont="1" applyFill="1" applyBorder="1" applyAlignment="1" applyProtection="1">
      <alignment horizontal="center"/>
      <protection locked="0"/>
    </xf>
    <xf numFmtId="37" fontId="15" fillId="0" borderId="18" xfId="1" applyNumberFormat="1" applyFont="1" applyFill="1" applyBorder="1" applyAlignment="1" applyProtection="1">
      <alignment horizontal="center"/>
      <protection locked="0"/>
    </xf>
    <xf numFmtId="37" fontId="15" fillId="0" borderId="6" xfId="1" applyNumberFormat="1" applyFont="1" applyFill="1" applyBorder="1" applyAlignment="1" applyProtection="1">
      <alignment horizontal="center"/>
    </xf>
    <xf numFmtId="37" fontId="15" fillId="0" borderId="0" xfId="1" applyNumberFormat="1" applyFont="1" applyFill="1" applyBorder="1" applyAlignment="1" applyProtection="1">
      <alignment horizontal="center"/>
    </xf>
    <xf numFmtId="37" fontId="15" fillId="0" borderId="18" xfId="1" applyNumberFormat="1" applyFont="1" applyFill="1" applyBorder="1" applyAlignment="1" applyProtection="1">
      <alignment horizontal="center"/>
    </xf>
    <xf numFmtId="37" fontId="15" fillId="0" borderId="7" xfId="1" applyNumberFormat="1" applyFont="1" applyFill="1" applyBorder="1" applyAlignment="1" applyProtection="1">
      <alignment horizontal="center"/>
    </xf>
    <xf numFmtId="37" fontId="15" fillId="0" borderId="8" xfId="1" applyNumberFormat="1" applyFont="1" applyFill="1" applyBorder="1" applyAlignment="1" applyProtection="1">
      <alignment horizontal="center"/>
    </xf>
    <xf numFmtId="37" fontId="15" fillId="0" borderId="20" xfId="1" applyNumberFormat="1" applyFont="1" applyFill="1" applyBorder="1" applyAlignment="1" applyProtection="1">
      <alignment horizont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abSelected="1" workbookViewId="0">
      <selection activeCell="A12" sqref="A12"/>
    </sheetView>
  </sheetViews>
  <sheetFormatPr baseColWidth="10" defaultRowHeight="14.25" x14ac:dyDescent="0.2"/>
  <cols>
    <col min="1" max="1" width="16.85546875" style="1" customWidth="1"/>
    <col min="2" max="2" width="11.42578125" style="1"/>
    <col min="3" max="3" width="17.140625" style="1" customWidth="1"/>
    <col min="4" max="4" width="17.28515625" style="1" customWidth="1"/>
    <col min="5" max="5" width="13.5703125" style="1" customWidth="1"/>
    <col min="6" max="6" width="16.28515625" style="1" customWidth="1"/>
    <col min="7" max="7" width="10.28515625" style="1" customWidth="1"/>
    <col min="8" max="8" width="17" style="1" customWidth="1"/>
    <col min="9" max="9" width="16.85546875" style="1" customWidth="1"/>
    <col min="10" max="11" width="11.42578125" style="1"/>
    <col min="12" max="12" width="28" style="67" customWidth="1"/>
    <col min="13" max="16384" width="11.42578125" style="1"/>
  </cols>
  <sheetData>
    <row r="1" spans="1:9" ht="15" thickBot="1" x14ac:dyDescent="0.25"/>
    <row r="2" spans="1:9" x14ac:dyDescent="0.2">
      <c r="A2" s="113" t="s">
        <v>41</v>
      </c>
      <c r="B2" s="114"/>
      <c r="C2" s="114"/>
      <c r="D2" s="114"/>
      <c r="E2" s="114"/>
      <c r="F2" s="114"/>
      <c r="G2" s="114"/>
      <c r="H2" s="114"/>
      <c r="I2" s="115"/>
    </row>
    <row r="3" spans="1:9" x14ac:dyDescent="0.2">
      <c r="A3" s="116" t="s">
        <v>0</v>
      </c>
      <c r="B3" s="117"/>
      <c r="C3" s="117"/>
      <c r="D3" s="117"/>
      <c r="E3" s="117"/>
      <c r="F3" s="117"/>
      <c r="G3" s="117"/>
      <c r="H3" s="117"/>
      <c r="I3" s="118"/>
    </row>
    <row r="4" spans="1:9" x14ac:dyDescent="0.2">
      <c r="A4" s="119" t="s">
        <v>42</v>
      </c>
      <c r="B4" s="120"/>
      <c r="C4" s="120"/>
      <c r="D4" s="120"/>
      <c r="E4" s="120"/>
      <c r="F4" s="120"/>
      <c r="G4" s="120"/>
      <c r="H4" s="120"/>
      <c r="I4" s="121"/>
    </row>
    <row r="5" spans="1:9" ht="15" thickBot="1" x14ac:dyDescent="0.25">
      <c r="A5" s="122" t="s">
        <v>33</v>
      </c>
      <c r="B5" s="123"/>
      <c r="C5" s="123"/>
      <c r="D5" s="123"/>
      <c r="E5" s="123"/>
      <c r="F5" s="123"/>
      <c r="G5" s="123"/>
      <c r="H5" s="123"/>
      <c r="I5" s="124"/>
    </row>
    <row r="6" spans="1:9" ht="15" thickBot="1" x14ac:dyDescent="0.25">
      <c r="A6" s="2"/>
      <c r="B6" s="2"/>
      <c r="C6" s="2"/>
      <c r="D6" s="3"/>
      <c r="E6" s="4"/>
      <c r="F6" s="4"/>
      <c r="G6" s="4"/>
      <c r="H6" s="4"/>
      <c r="I6" s="4"/>
    </row>
    <row r="7" spans="1:9" ht="15" thickBot="1" x14ac:dyDescent="0.25">
      <c r="A7" s="99" t="s">
        <v>1</v>
      </c>
      <c r="B7" s="100"/>
      <c r="C7" s="101"/>
      <c r="D7" s="108" t="s">
        <v>2</v>
      </c>
      <c r="E7" s="109"/>
      <c r="F7" s="109"/>
      <c r="G7" s="109"/>
      <c r="H7" s="110"/>
      <c r="I7" s="111" t="s">
        <v>3</v>
      </c>
    </row>
    <row r="8" spans="1:9" ht="33" thickBot="1" x14ac:dyDescent="0.25">
      <c r="A8" s="102"/>
      <c r="B8" s="103"/>
      <c r="C8" s="104"/>
      <c r="D8" s="12" t="s">
        <v>4</v>
      </c>
      <c r="E8" s="64" t="s">
        <v>5</v>
      </c>
      <c r="F8" s="12" t="s">
        <v>6</v>
      </c>
      <c r="G8" s="12" t="s">
        <v>7</v>
      </c>
      <c r="H8" s="12" t="s">
        <v>8</v>
      </c>
      <c r="I8" s="112"/>
    </row>
    <row r="9" spans="1:9" ht="15" thickBot="1" x14ac:dyDescent="0.25">
      <c r="A9" s="102"/>
      <c r="B9" s="103"/>
      <c r="C9" s="104"/>
      <c r="D9" s="15" t="s">
        <v>9</v>
      </c>
      <c r="E9" s="15" t="s">
        <v>10</v>
      </c>
      <c r="F9" s="15" t="s">
        <v>11</v>
      </c>
      <c r="G9" s="65" t="s">
        <v>12</v>
      </c>
      <c r="H9" s="15" t="s">
        <v>13</v>
      </c>
      <c r="I9" s="15" t="s">
        <v>30</v>
      </c>
    </row>
    <row r="10" spans="1:9" x14ac:dyDescent="0.2">
      <c r="A10" s="16"/>
      <c r="B10" s="17"/>
      <c r="C10" s="17"/>
      <c r="D10" s="40"/>
      <c r="E10" s="40"/>
      <c r="F10" s="40"/>
      <c r="G10" s="40"/>
      <c r="H10" s="40"/>
      <c r="I10" s="41"/>
    </row>
    <row r="11" spans="1:9" x14ac:dyDescent="0.2">
      <c r="A11" s="90" t="s">
        <v>14</v>
      </c>
      <c r="B11" s="91"/>
      <c r="C11" s="91"/>
      <c r="D11" s="42">
        <v>19920975</v>
      </c>
      <c r="E11" s="42"/>
      <c r="F11" s="43">
        <f t="shared" ref="F11:F18" si="0">D11+E11</f>
        <v>19920975</v>
      </c>
      <c r="G11" s="42"/>
      <c r="H11" s="42">
        <v>13256084.199999999</v>
      </c>
      <c r="I11" s="44">
        <f>H11-D11</f>
        <v>-6664890.8000000007</v>
      </c>
    </row>
    <row r="12" spans="1:9" ht="26.25" customHeight="1" x14ac:dyDescent="0.2">
      <c r="A12" s="90" t="s">
        <v>15</v>
      </c>
      <c r="B12" s="91"/>
      <c r="C12" s="91"/>
      <c r="D12" s="42"/>
      <c r="E12" s="42"/>
      <c r="F12" s="43"/>
      <c r="G12" s="42"/>
      <c r="H12" s="42"/>
      <c r="I12" s="44">
        <f t="shared" ref="I12:I27" si="1">H12-D12</f>
        <v>0</v>
      </c>
    </row>
    <row r="13" spans="1:9" x14ac:dyDescent="0.2">
      <c r="A13" s="90" t="s">
        <v>16</v>
      </c>
      <c r="B13" s="91"/>
      <c r="C13" s="91"/>
      <c r="D13" s="42">
        <v>597998</v>
      </c>
      <c r="E13" s="42"/>
      <c r="F13" s="43">
        <f t="shared" si="0"/>
        <v>597998</v>
      </c>
      <c r="G13" s="42"/>
      <c r="H13" s="42">
        <v>150165.6</v>
      </c>
      <c r="I13" s="44">
        <f t="shared" si="1"/>
        <v>-447832.4</v>
      </c>
    </row>
    <row r="14" spans="1:9" x14ac:dyDescent="0.2">
      <c r="A14" s="90" t="s">
        <v>17</v>
      </c>
      <c r="B14" s="91"/>
      <c r="C14" s="91"/>
      <c r="D14" s="42">
        <v>5418673</v>
      </c>
      <c r="E14" s="42"/>
      <c r="F14" s="43">
        <f t="shared" si="0"/>
        <v>5418673</v>
      </c>
      <c r="G14" s="42"/>
      <c r="H14" s="42">
        <v>3737892.6</v>
      </c>
      <c r="I14" s="44">
        <f t="shared" si="1"/>
        <v>-1680780.4</v>
      </c>
    </row>
    <row r="15" spans="1:9" x14ac:dyDescent="0.2">
      <c r="A15" s="90" t="s">
        <v>18</v>
      </c>
      <c r="B15" s="91"/>
      <c r="C15" s="91"/>
      <c r="D15" s="43">
        <v>15086</v>
      </c>
      <c r="E15" s="43">
        <f>E16+E17</f>
        <v>0</v>
      </c>
      <c r="F15" s="43">
        <f t="shared" si="0"/>
        <v>15086</v>
      </c>
      <c r="G15" s="43">
        <f>G16+G17</f>
        <v>0</v>
      </c>
      <c r="H15" s="43">
        <v>6648.3</v>
      </c>
      <c r="I15" s="44">
        <f t="shared" si="1"/>
        <v>-8437.7000000000007</v>
      </c>
    </row>
    <row r="16" spans="1:9" x14ac:dyDescent="0.2">
      <c r="A16" s="18" t="s">
        <v>31</v>
      </c>
      <c r="B16" s="91"/>
      <c r="C16" s="91"/>
      <c r="D16" s="42"/>
      <c r="E16" s="42"/>
      <c r="F16" s="43">
        <f t="shared" si="0"/>
        <v>0</v>
      </c>
      <c r="G16" s="42"/>
      <c r="H16" s="42"/>
      <c r="I16" s="44">
        <f t="shared" si="1"/>
        <v>0</v>
      </c>
    </row>
    <row r="17" spans="1:9" x14ac:dyDescent="0.2">
      <c r="A17" s="18" t="s">
        <v>32</v>
      </c>
      <c r="B17" s="91"/>
      <c r="C17" s="91"/>
      <c r="D17" s="42"/>
      <c r="E17" s="42"/>
      <c r="F17" s="43">
        <f t="shared" si="0"/>
        <v>0</v>
      </c>
      <c r="G17" s="42"/>
      <c r="H17" s="42"/>
      <c r="I17" s="44">
        <f t="shared" si="1"/>
        <v>0</v>
      </c>
    </row>
    <row r="18" spans="1:9" x14ac:dyDescent="0.2">
      <c r="A18" s="90" t="s">
        <v>19</v>
      </c>
      <c r="B18" s="91"/>
      <c r="C18" s="91"/>
      <c r="D18" s="43">
        <v>11889239</v>
      </c>
      <c r="E18" s="43">
        <f>E19+E20</f>
        <v>0</v>
      </c>
      <c r="F18" s="43">
        <f t="shared" si="0"/>
        <v>11889239</v>
      </c>
      <c r="G18" s="43">
        <f>G19+G20</f>
        <v>0</v>
      </c>
      <c r="H18" s="43">
        <v>1462412.4</v>
      </c>
      <c r="I18" s="44">
        <f t="shared" si="1"/>
        <v>-10426826.6</v>
      </c>
    </row>
    <row r="19" spans="1:9" x14ac:dyDescent="0.2">
      <c r="A19" s="18" t="s">
        <v>31</v>
      </c>
      <c r="B19" s="91"/>
      <c r="C19" s="91"/>
      <c r="D19" s="42"/>
      <c r="E19" s="42"/>
      <c r="F19" s="43">
        <f t="shared" ref="F19:F27" si="2">D19+E19</f>
        <v>0</v>
      </c>
      <c r="G19" s="42"/>
      <c r="H19" s="42"/>
      <c r="I19" s="44">
        <f t="shared" si="1"/>
        <v>0</v>
      </c>
    </row>
    <row r="20" spans="1:9" x14ac:dyDescent="0.2">
      <c r="A20" s="18" t="s">
        <v>32</v>
      </c>
      <c r="B20" s="91"/>
      <c r="C20" s="91"/>
      <c r="D20" s="42"/>
      <c r="E20" s="42"/>
      <c r="F20" s="43">
        <f t="shared" si="2"/>
        <v>0</v>
      </c>
      <c r="G20" s="42"/>
      <c r="H20" s="42"/>
      <c r="I20" s="44">
        <f t="shared" si="1"/>
        <v>0</v>
      </c>
    </row>
    <row r="21" spans="1:9" x14ac:dyDescent="0.2">
      <c r="A21" s="18" t="s">
        <v>35</v>
      </c>
      <c r="B21" s="66"/>
      <c r="C21" s="66"/>
      <c r="D21" s="42">
        <v>546000</v>
      </c>
      <c r="E21" s="42"/>
      <c r="F21" s="43">
        <f>D21+E21</f>
        <v>546000</v>
      </c>
      <c r="G21" s="42"/>
      <c r="H21" s="42">
        <v>447957.7</v>
      </c>
      <c r="I21" s="44">
        <f>H21-D21</f>
        <v>-98042.299999999988</v>
      </c>
    </row>
    <row r="22" spans="1:9" x14ac:dyDescent="0.2">
      <c r="A22" s="90" t="s">
        <v>20</v>
      </c>
      <c r="B22" s="91"/>
      <c r="C22" s="91"/>
      <c r="D22" s="42"/>
      <c r="E22" s="42"/>
      <c r="F22" s="43">
        <f t="shared" si="2"/>
        <v>0</v>
      </c>
      <c r="G22" s="42"/>
      <c r="H22" s="42"/>
      <c r="I22" s="44">
        <f t="shared" si="1"/>
        <v>0</v>
      </c>
    </row>
    <row r="23" spans="1:9" x14ac:dyDescent="0.2">
      <c r="A23" s="90" t="s">
        <v>21</v>
      </c>
      <c r="B23" s="91"/>
      <c r="C23" s="91"/>
      <c r="D23" s="42">
        <v>171643406</v>
      </c>
      <c r="E23" s="42"/>
      <c r="F23" s="43">
        <f t="shared" si="2"/>
        <v>171643406</v>
      </c>
      <c r="G23" s="42"/>
      <c r="H23" s="42">
        <v>94562901</v>
      </c>
      <c r="I23" s="44">
        <f t="shared" si="1"/>
        <v>-77080505</v>
      </c>
    </row>
    <row r="24" spans="1:9" ht="14.25" customHeight="1" x14ac:dyDescent="0.2">
      <c r="A24" s="90" t="s">
        <v>40</v>
      </c>
      <c r="B24" s="91"/>
      <c r="C24" s="91"/>
      <c r="D24" s="42">
        <v>26711220</v>
      </c>
      <c r="E24" s="42"/>
      <c r="F24" s="43">
        <f t="shared" si="2"/>
        <v>26711220</v>
      </c>
      <c r="G24" s="42"/>
      <c r="H24" s="42">
        <v>14283202.199999999</v>
      </c>
      <c r="I24" s="44">
        <f t="shared" si="1"/>
        <v>-12428017.800000001</v>
      </c>
    </row>
    <row r="25" spans="1:9" ht="30.75" customHeight="1" x14ac:dyDescent="0.2">
      <c r="A25" s="90" t="s">
        <v>22</v>
      </c>
      <c r="B25" s="91"/>
      <c r="C25" s="91"/>
      <c r="D25" s="42"/>
      <c r="E25" s="42"/>
      <c r="F25" s="43">
        <f t="shared" si="2"/>
        <v>0</v>
      </c>
      <c r="G25" s="42"/>
      <c r="H25" s="42"/>
      <c r="I25" s="44">
        <f>H25-D25</f>
        <v>0</v>
      </c>
    </row>
    <row r="26" spans="1:9" ht="13.5" customHeight="1" x14ac:dyDescent="0.2">
      <c r="A26" s="92" t="s">
        <v>36</v>
      </c>
      <c r="B26" s="93"/>
      <c r="C26" s="94"/>
      <c r="D26" s="42">
        <v>2460661</v>
      </c>
      <c r="E26" s="42"/>
      <c r="F26" s="43">
        <f t="shared" si="2"/>
        <v>2460661</v>
      </c>
      <c r="G26" s="42"/>
      <c r="H26" s="42">
        <v>0</v>
      </c>
      <c r="I26" s="44">
        <f t="shared" si="1"/>
        <v>-2460661</v>
      </c>
    </row>
    <row r="27" spans="1:9" x14ac:dyDescent="0.2">
      <c r="A27" s="90" t="s">
        <v>23</v>
      </c>
      <c r="B27" s="91"/>
      <c r="C27" s="91"/>
      <c r="D27" s="42">
        <v>7446707</v>
      </c>
      <c r="E27" s="42"/>
      <c r="F27" s="43">
        <f t="shared" si="2"/>
        <v>7446707</v>
      </c>
      <c r="G27" s="42"/>
      <c r="H27" s="42">
        <v>902930</v>
      </c>
      <c r="I27" s="44">
        <f t="shared" si="1"/>
        <v>-6543777</v>
      </c>
    </row>
    <row r="28" spans="1:9" x14ac:dyDescent="0.2">
      <c r="A28" s="92" t="s">
        <v>37</v>
      </c>
      <c r="B28" s="93"/>
      <c r="C28" s="94"/>
      <c r="D28" s="42"/>
      <c r="E28" s="42"/>
      <c r="F28" s="43"/>
      <c r="G28" s="42"/>
      <c r="H28" s="42"/>
      <c r="I28" s="44"/>
    </row>
    <row r="29" spans="1:9" ht="15" thickBot="1" x14ac:dyDescent="0.25">
      <c r="A29" s="19"/>
      <c r="B29" s="20"/>
      <c r="C29" s="21"/>
      <c r="D29" s="45"/>
      <c r="E29" s="45"/>
      <c r="F29" s="45"/>
      <c r="G29" s="45"/>
      <c r="H29" s="45"/>
      <c r="I29" s="46"/>
    </row>
    <row r="30" spans="1:9" ht="15" thickBot="1" x14ac:dyDescent="0.25">
      <c r="A30" s="22"/>
      <c r="B30" s="23"/>
      <c r="C30" s="24" t="s">
        <v>24</v>
      </c>
      <c r="D30" s="47">
        <f>SUM(D11:D29)</f>
        <v>246649965</v>
      </c>
      <c r="E30" s="47">
        <f>E11+E12+E13+E14+E15+E18+E22+E23+E25+E27</f>
        <v>0</v>
      </c>
      <c r="F30" s="47">
        <f>SUM(F11:F29)</f>
        <v>246649965</v>
      </c>
      <c r="G30" s="47">
        <f>G11+G12+G13+G14+G15+G18+G22+G23+G25+G27</f>
        <v>0</v>
      </c>
      <c r="H30" s="48">
        <f>SUM(H11:H29)</f>
        <v>128810194</v>
      </c>
      <c r="I30" s="95">
        <f>SUM(I11:I28)</f>
        <v>-117839771</v>
      </c>
    </row>
    <row r="31" spans="1:9" ht="15" thickBot="1" x14ac:dyDescent="0.25">
      <c r="D31" s="49"/>
      <c r="E31" s="49"/>
      <c r="F31" s="49"/>
      <c r="G31" s="97" t="s">
        <v>34</v>
      </c>
      <c r="H31" s="98"/>
      <c r="I31" s="96"/>
    </row>
    <row r="33" spans="1:9" ht="15" thickBot="1" x14ac:dyDescent="0.25"/>
    <row r="34" spans="1:9" ht="15" thickBot="1" x14ac:dyDescent="0.25">
      <c r="A34" s="99" t="s">
        <v>25</v>
      </c>
      <c r="B34" s="100"/>
      <c r="C34" s="101"/>
      <c r="D34" s="108" t="s">
        <v>2</v>
      </c>
      <c r="E34" s="109"/>
      <c r="F34" s="109"/>
      <c r="G34" s="109"/>
      <c r="H34" s="110"/>
      <c r="I34" s="111" t="s">
        <v>3</v>
      </c>
    </row>
    <row r="35" spans="1:9" ht="46.5" thickBot="1" x14ac:dyDescent="0.25">
      <c r="A35" s="102"/>
      <c r="B35" s="103"/>
      <c r="C35" s="104"/>
      <c r="D35" s="12" t="s">
        <v>4</v>
      </c>
      <c r="E35" s="13" t="s">
        <v>29</v>
      </c>
      <c r="F35" s="12" t="s">
        <v>6</v>
      </c>
      <c r="G35" s="12" t="s">
        <v>7</v>
      </c>
      <c r="H35" s="12" t="s">
        <v>8</v>
      </c>
      <c r="I35" s="112"/>
    </row>
    <row r="36" spans="1:9" ht="15" thickBot="1" x14ac:dyDescent="0.25">
      <c r="A36" s="105"/>
      <c r="B36" s="106"/>
      <c r="C36" s="107"/>
      <c r="D36" s="14" t="s">
        <v>9</v>
      </c>
      <c r="E36" s="14" t="s">
        <v>10</v>
      </c>
      <c r="F36" s="14" t="s">
        <v>11</v>
      </c>
      <c r="G36" s="14" t="s">
        <v>12</v>
      </c>
      <c r="H36" s="14" t="s">
        <v>13</v>
      </c>
      <c r="I36" s="14" t="s">
        <v>30</v>
      </c>
    </row>
    <row r="37" spans="1:9" x14ac:dyDescent="0.2">
      <c r="A37" s="29"/>
      <c r="B37" s="30"/>
      <c r="C37" s="31"/>
      <c r="D37" s="32"/>
      <c r="E37" s="32"/>
      <c r="F37" s="32"/>
      <c r="G37" s="32"/>
      <c r="H37" s="32"/>
      <c r="I37" s="33"/>
    </row>
    <row r="38" spans="1:9" x14ac:dyDescent="0.2">
      <c r="A38" s="34" t="s">
        <v>26</v>
      </c>
      <c r="B38" s="5"/>
      <c r="C38" s="6"/>
      <c r="D38" s="50">
        <f>D39+D40+D41+D42+D45+ D46+D49</f>
        <v>210031377</v>
      </c>
      <c r="E38" s="50">
        <f>E39+E40+E41+E42+E45+E49+E50</f>
        <v>0</v>
      </c>
      <c r="F38" s="50">
        <f>F39+F40+F41+F42+F45+ F46+F49</f>
        <v>210031377</v>
      </c>
      <c r="G38" s="50">
        <f>G39+G40+G41+G42+G45+G49+G50</f>
        <v>0</v>
      </c>
      <c r="H38" s="50">
        <f>H39+H40+H41+H42+H45+ H46+H49+H51+H57</f>
        <v>128810194</v>
      </c>
      <c r="I38" s="51">
        <f>I39+I40+I41+I42+I45+I46+I49</f>
        <v>-96407315.200000003</v>
      </c>
    </row>
    <row r="39" spans="1:9" x14ac:dyDescent="0.2">
      <c r="A39" s="35"/>
      <c r="B39" s="79" t="s">
        <v>14</v>
      </c>
      <c r="C39" s="80"/>
      <c r="D39" s="42">
        <v>19920975</v>
      </c>
      <c r="E39" s="52"/>
      <c r="F39" s="53">
        <f t="shared" ref="F39:F49" si="3">D39+E39</f>
        <v>19920975</v>
      </c>
      <c r="G39" s="52"/>
      <c r="H39" s="42">
        <v>13256084.199999999</v>
      </c>
      <c r="I39" s="54">
        <f t="shared" ref="I39:I51" si="4">H39-D39</f>
        <v>-6664890.8000000007</v>
      </c>
    </row>
    <row r="40" spans="1:9" x14ac:dyDescent="0.2">
      <c r="A40" s="35"/>
      <c r="B40" s="79" t="s">
        <v>16</v>
      </c>
      <c r="C40" s="80"/>
      <c r="D40" s="42">
        <v>597998</v>
      </c>
      <c r="E40" s="52"/>
      <c r="F40" s="53">
        <f t="shared" si="3"/>
        <v>597998</v>
      </c>
      <c r="G40" s="52"/>
      <c r="H40" s="42">
        <v>150165.6</v>
      </c>
      <c r="I40" s="54">
        <f t="shared" si="4"/>
        <v>-447832.4</v>
      </c>
    </row>
    <row r="41" spans="1:9" x14ac:dyDescent="0.2">
      <c r="A41" s="35"/>
      <c r="B41" s="79" t="s">
        <v>17</v>
      </c>
      <c r="C41" s="80"/>
      <c r="D41" s="42">
        <v>5418673</v>
      </c>
      <c r="E41" s="52"/>
      <c r="F41" s="53">
        <f t="shared" si="3"/>
        <v>5418673</v>
      </c>
      <c r="G41" s="52"/>
      <c r="H41" s="42">
        <v>3737892.6</v>
      </c>
      <c r="I41" s="54">
        <f t="shared" si="4"/>
        <v>-1680780.4</v>
      </c>
    </row>
    <row r="42" spans="1:9" x14ac:dyDescent="0.2">
      <c r="A42" s="35"/>
      <c r="B42" s="79" t="s">
        <v>18</v>
      </c>
      <c r="C42" s="80"/>
      <c r="D42" s="43">
        <v>15086</v>
      </c>
      <c r="E42" s="53">
        <f>E43+E44</f>
        <v>0</v>
      </c>
      <c r="F42" s="53">
        <f t="shared" si="3"/>
        <v>15086</v>
      </c>
      <c r="G42" s="53">
        <f>G43+G44</f>
        <v>0</v>
      </c>
      <c r="H42" s="43">
        <v>6648.3</v>
      </c>
      <c r="I42" s="54">
        <f t="shared" si="4"/>
        <v>-8437.7000000000007</v>
      </c>
    </row>
    <row r="43" spans="1:9" x14ac:dyDescent="0.2">
      <c r="A43" s="35"/>
      <c r="B43" s="7" t="s">
        <v>31</v>
      </c>
      <c r="C43" s="8"/>
      <c r="D43" s="52"/>
      <c r="E43" s="52"/>
      <c r="F43" s="53">
        <f t="shared" si="3"/>
        <v>0</v>
      </c>
      <c r="G43" s="52"/>
      <c r="H43" s="52"/>
      <c r="I43" s="54">
        <f t="shared" si="4"/>
        <v>0</v>
      </c>
    </row>
    <row r="44" spans="1:9" x14ac:dyDescent="0.2">
      <c r="A44" s="35"/>
      <c r="B44" s="7" t="s">
        <v>32</v>
      </c>
      <c r="C44" s="8"/>
      <c r="D44" s="52"/>
      <c r="E44" s="52"/>
      <c r="F44" s="53">
        <f t="shared" si="3"/>
        <v>0</v>
      </c>
      <c r="G44" s="52"/>
      <c r="H44" s="52"/>
      <c r="I44" s="54">
        <f t="shared" si="4"/>
        <v>0</v>
      </c>
    </row>
    <row r="45" spans="1:9" x14ac:dyDescent="0.2">
      <c r="A45" s="35"/>
      <c r="B45" s="79" t="s">
        <v>19</v>
      </c>
      <c r="C45" s="80"/>
      <c r="D45" s="43">
        <v>11889239</v>
      </c>
      <c r="E45" s="53">
        <f>E47+E48</f>
        <v>0</v>
      </c>
      <c r="F45" s="53">
        <f t="shared" si="3"/>
        <v>11889239</v>
      </c>
      <c r="G45" s="53">
        <f>G47+G48</f>
        <v>0</v>
      </c>
      <c r="H45" s="43">
        <v>1462412.4</v>
      </c>
      <c r="I45" s="54">
        <f t="shared" si="4"/>
        <v>-10426826.6</v>
      </c>
    </row>
    <row r="46" spans="1:9" x14ac:dyDescent="0.2">
      <c r="A46" s="35"/>
      <c r="B46" s="88" t="s">
        <v>38</v>
      </c>
      <c r="C46" s="89"/>
      <c r="D46" s="42">
        <v>546000</v>
      </c>
      <c r="E46" s="53"/>
      <c r="F46" s="53">
        <f t="shared" si="3"/>
        <v>546000</v>
      </c>
      <c r="G46" s="53"/>
      <c r="H46" s="42">
        <v>447957.7</v>
      </c>
      <c r="I46" s="54">
        <f t="shared" si="4"/>
        <v>-98042.299999999988</v>
      </c>
    </row>
    <row r="47" spans="1:9" x14ac:dyDescent="0.2">
      <c r="A47" s="35"/>
      <c r="B47" s="7" t="s">
        <v>31</v>
      </c>
      <c r="C47" s="8"/>
      <c r="D47" s="52"/>
      <c r="E47" s="52"/>
      <c r="F47" s="53">
        <f t="shared" si="3"/>
        <v>0</v>
      </c>
      <c r="G47" s="52"/>
      <c r="H47" s="52"/>
      <c r="I47" s="54">
        <f t="shared" si="4"/>
        <v>0</v>
      </c>
    </row>
    <row r="48" spans="1:9" x14ac:dyDescent="0.2">
      <c r="A48" s="35"/>
      <c r="B48" s="7" t="s">
        <v>32</v>
      </c>
      <c r="C48" s="8"/>
      <c r="D48" s="52"/>
      <c r="E48" s="52"/>
      <c r="F48" s="53">
        <f t="shared" si="3"/>
        <v>0</v>
      </c>
      <c r="G48" s="52"/>
      <c r="H48" s="52"/>
      <c r="I48" s="54">
        <f t="shared" si="4"/>
        <v>0</v>
      </c>
    </row>
    <row r="49" spans="1:9" x14ac:dyDescent="0.2">
      <c r="A49" s="35"/>
      <c r="B49" s="79" t="s">
        <v>21</v>
      </c>
      <c r="C49" s="80"/>
      <c r="D49" s="42">
        <v>171643406</v>
      </c>
      <c r="E49" s="52"/>
      <c r="F49" s="55">
        <f t="shared" si="3"/>
        <v>171643406</v>
      </c>
      <c r="G49" s="52"/>
      <c r="H49" s="42">
        <v>94562901</v>
      </c>
      <c r="I49" s="56">
        <f t="shared" si="4"/>
        <v>-77080505</v>
      </c>
    </row>
    <row r="50" spans="1:9" ht="23.25" customHeight="1" x14ac:dyDescent="0.2">
      <c r="A50" s="35"/>
      <c r="B50" s="79" t="s">
        <v>22</v>
      </c>
      <c r="C50" s="80"/>
      <c r="D50" s="52"/>
      <c r="E50" s="52"/>
      <c r="F50" s="53"/>
      <c r="G50" s="52"/>
      <c r="H50" s="52"/>
      <c r="I50" s="54"/>
    </row>
    <row r="51" spans="1:9" x14ac:dyDescent="0.2">
      <c r="A51" s="35"/>
      <c r="B51" s="7" t="s">
        <v>40</v>
      </c>
      <c r="C51" s="8"/>
      <c r="D51" s="42">
        <v>26711220</v>
      </c>
      <c r="E51" s="53"/>
      <c r="F51" s="55"/>
      <c r="G51" s="53"/>
      <c r="H51" s="42">
        <v>14283202.199999999</v>
      </c>
      <c r="I51" s="54">
        <f t="shared" si="4"/>
        <v>-12428017.800000001</v>
      </c>
    </row>
    <row r="52" spans="1:9" x14ac:dyDescent="0.2">
      <c r="A52" s="34" t="s">
        <v>27</v>
      </c>
      <c r="B52" s="5"/>
      <c r="C52" s="8"/>
      <c r="D52" s="55">
        <f t="shared" ref="D52:I52" si="5">D53+D54+D55</f>
        <v>0</v>
      </c>
      <c r="E52" s="55">
        <f t="shared" si="5"/>
        <v>0</v>
      </c>
      <c r="F52" s="55">
        <f t="shared" si="5"/>
        <v>0</v>
      </c>
      <c r="G52" s="55">
        <f t="shared" si="5"/>
        <v>0</v>
      </c>
      <c r="H52" s="55">
        <f t="shared" si="5"/>
        <v>0</v>
      </c>
      <c r="I52" s="56">
        <f t="shared" si="5"/>
        <v>0</v>
      </c>
    </row>
    <row r="53" spans="1:9" ht="26.25" customHeight="1" x14ac:dyDescent="0.2">
      <c r="A53" s="34"/>
      <c r="B53" s="79" t="s">
        <v>15</v>
      </c>
      <c r="C53" s="80"/>
      <c r="D53" s="52"/>
      <c r="E53" s="52"/>
      <c r="F53" s="53">
        <f>D53+E53</f>
        <v>0</v>
      </c>
      <c r="G53" s="52"/>
      <c r="H53" s="52"/>
      <c r="I53" s="54">
        <f>H53-D53</f>
        <v>0</v>
      </c>
    </row>
    <row r="54" spans="1:9" ht="27.75" customHeight="1" x14ac:dyDescent="0.2">
      <c r="A54" s="35"/>
      <c r="B54" s="79" t="s">
        <v>20</v>
      </c>
      <c r="C54" s="80"/>
      <c r="D54" s="52"/>
      <c r="E54" s="52"/>
      <c r="F54" s="53">
        <f>D54+E54</f>
        <v>0</v>
      </c>
      <c r="G54" s="52"/>
      <c r="H54" s="52"/>
      <c r="I54" s="54">
        <f>H54-D54</f>
        <v>0</v>
      </c>
    </row>
    <row r="55" spans="1:9" ht="26.25" customHeight="1" x14ac:dyDescent="0.2">
      <c r="A55" s="35"/>
      <c r="B55" s="79" t="s">
        <v>22</v>
      </c>
      <c r="C55" s="80"/>
      <c r="D55" s="52"/>
      <c r="E55" s="52"/>
      <c r="F55" s="53">
        <f>D55+E55</f>
        <v>0</v>
      </c>
      <c r="G55" s="52"/>
      <c r="H55" s="52"/>
      <c r="I55" s="54">
        <f>H55-D55</f>
        <v>0</v>
      </c>
    </row>
    <row r="56" spans="1:9" x14ac:dyDescent="0.2">
      <c r="A56" s="36"/>
      <c r="B56" s="9"/>
      <c r="C56" s="10"/>
      <c r="D56" s="57"/>
      <c r="E56" s="57"/>
      <c r="F56" s="57"/>
      <c r="G56" s="57"/>
      <c r="H56" s="57"/>
      <c r="I56" s="58"/>
    </row>
    <row r="57" spans="1:9" x14ac:dyDescent="0.2">
      <c r="A57" s="34" t="s">
        <v>28</v>
      </c>
      <c r="B57" s="11"/>
      <c r="C57" s="8"/>
      <c r="D57" s="57">
        <f>D58+D59+D60</f>
        <v>9907368</v>
      </c>
      <c r="E57" s="57">
        <f>E58</f>
        <v>0</v>
      </c>
      <c r="F57" s="57">
        <f>F58+F59+F60</f>
        <v>9907368</v>
      </c>
      <c r="G57" s="57">
        <f>G58</f>
        <v>0</v>
      </c>
      <c r="H57" s="57">
        <f>H58+H59+H60</f>
        <v>902930</v>
      </c>
      <c r="I57" s="54">
        <f>H57-D57</f>
        <v>-9004438</v>
      </c>
    </row>
    <row r="58" spans="1:9" ht="28.5" customHeight="1" x14ac:dyDescent="0.2">
      <c r="A58" s="35"/>
      <c r="B58" s="79" t="s">
        <v>23</v>
      </c>
      <c r="C58" s="80"/>
      <c r="D58" s="42">
        <v>7446707</v>
      </c>
      <c r="E58" s="52"/>
      <c r="F58" s="53">
        <f>D58+E58</f>
        <v>7446707</v>
      </c>
      <c r="G58" s="52"/>
      <c r="H58" s="42">
        <v>902930</v>
      </c>
      <c r="I58" s="54">
        <f>H58-D58</f>
        <v>-6543777</v>
      </c>
    </row>
    <row r="59" spans="1:9" ht="14.25" customHeight="1" x14ac:dyDescent="0.2">
      <c r="A59" s="35"/>
      <c r="B59" s="82" t="s">
        <v>39</v>
      </c>
      <c r="C59" s="83"/>
      <c r="D59" s="42">
        <v>2460661</v>
      </c>
      <c r="E59" s="52"/>
      <c r="F59" s="53">
        <f>D59+E59</f>
        <v>2460661</v>
      </c>
      <c r="G59" s="52"/>
      <c r="H59" s="52">
        <v>0</v>
      </c>
      <c r="I59" s="54">
        <f>H59-D59</f>
        <v>-2460661</v>
      </c>
    </row>
    <row r="60" spans="1:9" ht="14.25" customHeight="1" x14ac:dyDescent="0.2">
      <c r="A60" s="35"/>
      <c r="B60" s="84"/>
      <c r="C60" s="85"/>
      <c r="D60" s="52"/>
      <c r="E60" s="52"/>
      <c r="F60" s="53"/>
      <c r="G60" s="52"/>
      <c r="H60" s="52"/>
      <c r="I60" s="54">
        <f>H60-D60</f>
        <v>0</v>
      </c>
    </row>
    <row r="61" spans="1:9" ht="15" thickBot="1" x14ac:dyDescent="0.25">
      <c r="A61" s="37"/>
      <c r="B61" s="38"/>
      <c r="C61" s="39"/>
      <c r="D61" s="59"/>
      <c r="E61" s="59"/>
      <c r="F61" s="59"/>
      <c r="G61" s="59"/>
      <c r="H61" s="59"/>
      <c r="I61" s="60"/>
    </row>
    <row r="62" spans="1:9" ht="15" thickBot="1" x14ac:dyDescent="0.25">
      <c r="A62" s="26"/>
      <c r="B62" s="27"/>
      <c r="C62" s="28"/>
      <c r="D62" s="61">
        <v>246649965</v>
      </c>
      <c r="E62" s="61">
        <f>E38+E52+E57</f>
        <v>0</v>
      </c>
      <c r="F62" s="61">
        <v>246649965</v>
      </c>
      <c r="G62" s="61">
        <f>G38+G52+G57</f>
        <v>0</v>
      </c>
      <c r="H62" s="62">
        <v>128810194</v>
      </c>
      <c r="I62" s="86">
        <f>I38+I57+I51</f>
        <v>-117839771</v>
      </c>
    </row>
    <row r="63" spans="1:9" ht="15" thickBot="1" x14ac:dyDescent="0.25">
      <c r="A63" s="25"/>
      <c r="B63" s="25"/>
      <c r="C63" s="25"/>
      <c r="D63" s="63"/>
      <c r="E63" s="63"/>
      <c r="F63" s="63"/>
      <c r="G63" s="77" t="s">
        <v>34</v>
      </c>
      <c r="H63" s="78"/>
      <c r="I63" s="87"/>
    </row>
    <row r="64" spans="1:9" x14ac:dyDescent="0.2">
      <c r="A64" s="81"/>
      <c r="B64" s="81"/>
      <c r="C64" s="81"/>
      <c r="D64" s="81"/>
      <c r="E64" s="81"/>
      <c r="F64" s="81"/>
      <c r="G64" s="81"/>
      <c r="H64" s="81"/>
      <c r="I64" s="81"/>
    </row>
    <row r="66" spans="1:12" s="72" customFormat="1" ht="11.25" x14ac:dyDescent="0.15">
      <c r="A66" s="69"/>
      <c r="B66" s="69"/>
      <c r="C66" s="69"/>
      <c r="D66" s="70"/>
      <c r="E66" s="71"/>
      <c r="G66" s="73"/>
      <c r="H66" s="69"/>
      <c r="I66" s="69"/>
      <c r="J66" s="74"/>
      <c r="K66" s="69"/>
      <c r="L66" s="73"/>
    </row>
    <row r="67" spans="1:12" s="72" customFormat="1" ht="15" x14ac:dyDescent="0.25">
      <c r="A67" s="75"/>
      <c r="B67" s="75"/>
      <c r="C67" s="75"/>
      <c r="D67" s="75"/>
      <c r="E67" s="75"/>
      <c r="F67" s="75"/>
      <c r="G67" s="76"/>
      <c r="H67" s="76"/>
      <c r="I67" s="76"/>
      <c r="J67" s="76"/>
    </row>
    <row r="68" spans="1:12" s="68" customFormat="1" ht="12" x14ac:dyDescent="0.2"/>
  </sheetData>
  <mergeCells count="46">
    <mergeCell ref="A11:C11"/>
    <mergeCell ref="A12:C12"/>
    <mergeCell ref="A2:I2"/>
    <mergeCell ref="A3:I3"/>
    <mergeCell ref="A4:I4"/>
    <mergeCell ref="A5:I5"/>
    <mergeCell ref="A7:C9"/>
    <mergeCell ref="D7:H7"/>
    <mergeCell ref="I7:I8"/>
    <mergeCell ref="A26:C26"/>
    <mergeCell ref="A13:C13"/>
    <mergeCell ref="A14:C14"/>
    <mergeCell ref="A15:C15"/>
    <mergeCell ref="B16:C16"/>
    <mergeCell ref="B17:C17"/>
    <mergeCell ref="A18:C18"/>
    <mergeCell ref="A24:C24"/>
    <mergeCell ref="B19:C19"/>
    <mergeCell ref="B20:C20"/>
    <mergeCell ref="A22:C22"/>
    <mergeCell ref="A23:C23"/>
    <mergeCell ref="A25:C25"/>
    <mergeCell ref="B46:C46"/>
    <mergeCell ref="A27:C27"/>
    <mergeCell ref="A28:C28"/>
    <mergeCell ref="I30:I31"/>
    <mergeCell ref="G31:H31"/>
    <mergeCell ref="A34:C36"/>
    <mergeCell ref="D34:H34"/>
    <mergeCell ref="I34:I35"/>
    <mergeCell ref="B39:C39"/>
    <mergeCell ref="B40:C40"/>
    <mergeCell ref="B41:C41"/>
    <mergeCell ref="B42:C42"/>
    <mergeCell ref="B45:C45"/>
    <mergeCell ref="G63:H63"/>
    <mergeCell ref="B49:C49"/>
    <mergeCell ref="B50:C50"/>
    <mergeCell ref="B53:C53"/>
    <mergeCell ref="A64:I64"/>
    <mergeCell ref="B54:C54"/>
    <mergeCell ref="B55:C55"/>
    <mergeCell ref="B58:C58"/>
    <mergeCell ref="B59:C59"/>
    <mergeCell ref="B60:C60"/>
    <mergeCell ref="I62:I63"/>
  </mergeCells>
  <printOptions horizontalCentered="1"/>
  <pageMargins left="0.39370078740157483" right="0.39370078740157483" top="0.39370078740157483" bottom="0.74803149606299213" header="0.31496062992125984" footer="0.31496062992125984"/>
  <pageSetup scale="65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Carol</cp:lastModifiedBy>
  <cp:lastPrinted>2018-08-07T15:56:26Z</cp:lastPrinted>
  <dcterms:created xsi:type="dcterms:W3CDTF">2014-09-04T16:46:21Z</dcterms:created>
  <dcterms:modified xsi:type="dcterms:W3CDTF">2018-08-07T15:56:31Z</dcterms:modified>
</cp:coreProperties>
</file>