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DICIEMBRE 2021" sheetId="6" r:id="rId1"/>
  </sheets>
  <definedNames>
    <definedName name="_xlnm.Print_Area" localSheetId="0">'DICIEMBRE 2021'!$B$1:$J$51</definedName>
  </definedNames>
  <calcPr calcId="152511"/>
</workbook>
</file>

<file path=xl/calcChain.xml><?xml version="1.0" encoding="utf-8"?>
<calcChain xmlns="http://schemas.openxmlformats.org/spreadsheetml/2006/main">
  <c r="J48" i="6" l="1"/>
  <c r="J11" i="6"/>
  <c r="J23" i="6"/>
  <c r="I47" i="6" l="1"/>
  <c r="J47" i="6" s="1"/>
  <c r="I46" i="6"/>
  <c r="J46" i="6" s="1"/>
  <c r="J45" i="6" s="1"/>
  <c r="I38" i="6"/>
  <c r="I36" i="6"/>
  <c r="I35" i="6"/>
  <c r="I34" i="6"/>
  <c r="I33" i="6"/>
  <c r="I32" i="6"/>
  <c r="J20" i="6"/>
  <c r="I18" i="6"/>
  <c r="I37" i="6" s="1"/>
  <c r="J22" i="6" l="1"/>
  <c r="I24" i="6" l="1"/>
  <c r="I45" i="6"/>
  <c r="E24" i="6" l="1"/>
  <c r="G22" i="6"/>
  <c r="G47" i="6"/>
  <c r="I31" i="6" l="1"/>
  <c r="E31" i="6"/>
  <c r="E45" i="6"/>
  <c r="J38" i="6"/>
  <c r="G46" i="6"/>
  <c r="G45" i="6" s="1"/>
  <c r="H45" i="6"/>
  <c r="F45" i="6"/>
  <c r="J43" i="6"/>
  <c r="G43" i="6"/>
  <c r="J42" i="6"/>
  <c r="G42" i="6"/>
  <c r="J40" i="6"/>
  <c r="G40" i="6"/>
  <c r="I39" i="6"/>
  <c r="H39" i="6"/>
  <c r="F39" i="6"/>
  <c r="E39" i="6"/>
  <c r="J37" i="6"/>
  <c r="G37" i="6"/>
  <c r="J36" i="6"/>
  <c r="G36" i="6"/>
  <c r="J35" i="6"/>
  <c r="G35" i="6"/>
  <c r="J34" i="6"/>
  <c r="G34" i="6"/>
  <c r="J33" i="6"/>
  <c r="J32" i="6"/>
  <c r="G32" i="6"/>
  <c r="G20" i="6"/>
  <c r="J19" i="6"/>
  <c r="G19" i="6"/>
  <c r="J18" i="6"/>
  <c r="G18" i="6"/>
  <c r="J16" i="6"/>
  <c r="G16" i="6"/>
  <c r="J15" i="6"/>
  <c r="J14" i="6"/>
  <c r="G14" i="6"/>
  <c r="J13" i="6"/>
  <c r="G13" i="6"/>
  <c r="J12" i="6"/>
  <c r="J24" i="6"/>
  <c r="G11" i="6"/>
  <c r="J31" i="6" l="1"/>
  <c r="I49" i="6"/>
  <c r="G39" i="6"/>
  <c r="H31" i="6"/>
  <c r="H49" i="6" s="1"/>
  <c r="F24" i="6"/>
  <c r="J39" i="6"/>
  <c r="H24" i="6"/>
  <c r="G15" i="6"/>
  <c r="G24" i="6" s="1"/>
  <c r="J49" i="6" l="1"/>
  <c r="F31" i="6"/>
  <c r="F49" i="6" s="1"/>
  <c r="G33" i="6"/>
  <c r="G31" i="6" s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<sst xmlns="http://schemas.openxmlformats.org/spreadsheetml/2006/main" count="64" uniqueCount="39">
  <si>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</si>
  <si>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</si>
  <si>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</si>
  <si>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</si>
  <si>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</si>
  <si>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</si>
  <si>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</si>
  <si>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</si>
  <si>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</si>
  <si>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</si>
  <si>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</si>
  <si>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</si>
  <si>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</si>
  <si>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</si>
  <si>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</si>
  <si>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</si>
  <si>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</si>
  <si>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</si>
  <si>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</si>
  <si>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</si>
  <si>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</si>
  <si>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</si>
  <si>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</si>
  <si>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</si>
  <si>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</si>
  <si>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</si>
  <si>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</si>
  <si>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</si>
  <si>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</si>
  <si>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</si>
  <si>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</si>
  <si>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</si>
  <si>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</si>
  <si>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</si>
  <si>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</si>
  <si>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</si>
  <si>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</si>
  <si>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al 31 de Diciembre de 2021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</si>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</sst>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12">
    <xf numFmtId="0" fontId="0" fillId="0" borderId="0" xfId="0"/>
    <xf numFmtId="37" fontId="5" fillId="0" borderId="0" xfId="1" applyNumberFormat="1" applyFont="1" applyFill="1" applyBorder="1" applyAlignment="1" applyProtection="1">
      <alignment horizontal="center"/>
    </xf>
    <xf numFmtId="0" fontId="6" fillId="0" borderId="0" xfId="0" applyFont="1"/>
    <xf numFmtId="37" fontId="5" fillId="0" borderId="0" xfId="1" applyNumberFormat="1" applyFont="1" applyFill="1" applyBorder="1" applyAlignment="1" applyProtection="1">
      <alignment horizontal="center"/>
      <protection locked="0"/>
    </xf>
    <xf numFmtId="0" fontId="7" fillId="2" borderId="0" xfId="4" applyFont="1" applyFill="1"/>
    <xf numFmtId="0" fontId="8" fillId="2" borderId="0" xfId="0" applyFont="1" applyFill="1"/>
    <xf numFmtId="0" fontId="7" fillId="2" borderId="0" xfId="4" applyFont="1" applyFill="1" applyAlignment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7" fillId="0" borderId="2" xfId="1" applyNumberFormat="1" applyFont="1" applyFill="1" applyBorder="1" applyAlignment="1" applyProtection="1">
      <alignment horizontal="center" wrapText="1"/>
    </xf>
    <xf numFmtId="37" fontId="5" fillId="0" borderId="2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9" fillId="2" borderId="4" xfId="4" applyFont="1" applyFill="1" applyBorder="1"/>
    <xf numFmtId="0" fontId="9" fillId="2" borderId="5" xfId="4" applyFont="1" applyFill="1" applyBorder="1"/>
    <xf numFmtId="164" fontId="9" fillId="2" borderId="13" xfId="4" applyNumberFormat="1" applyFont="1" applyFill="1" applyBorder="1" applyAlignment="1">
      <alignment horizontal="center"/>
    </xf>
    <xf numFmtId="164" fontId="9" fillId="2" borderId="15" xfId="4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4" fontId="9" fillId="2" borderId="16" xfId="2" applyNumberFormat="1" applyFont="1" applyFill="1" applyBorder="1" applyAlignment="1" applyProtection="1">
      <alignment horizontal="right"/>
      <protection locked="0"/>
    </xf>
    <xf numFmtId="164" fontId="9" fillId="2" borderId="16" xfId="2" applyNumberFormat="1" applyFont="1" applyFill="1" applyBorder="1" applyAlignment="1" applyProtection="1">
      <alignment horizontal="right"/>
    </xf>
    <xf numFmtId="164" fontId="9" fillId="0" borderId="16" xfId="2" applyNumberFormat="1" applyFont="1" applyFill="1" applyBorder="1" applyAlignment="1" applyProtection="1">
      <alignment horizontal="right"/>
      <protection locked="0"/>
    </xf>
    <xf numFmtId="164" fontId="9" fillId="2" borderId="17" xfId="2" applyNumberFormat="1" applyFont="1" applyFill="1" applyBorder="1" applyAlignment="1" applyProtection="1">
      <alignment horizontal="right"/>
    </xf>
    <xf numFmtId="164" fontId="9" fillId="0" borderId="16" xfId="2" applyNumberFormat="1" applyFont="1" applyFill="1" applyBorder="1" applyAlignment="1" applyProtection="1">
      <alignment horizontal="right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4" fontId="9" fillId="2" borderId="18" xfId="2" applyNumberFormat="1" applyFont="1" applyFill="1" applyBorder="1" applyAlignment="1">
      <alignment horizontal="center"/>
    </xf>
    <xf numFmtId="164" fontId="9" fillId="2" borderId="18" xfId="2" applyNumberFormat="1" applyFont="1" applyFill="1" applyBorder="1" applyAlignment="1">
      <alignment horizontal="right"/>
    </xf>
    <xf numFmtId="164" fontId="9" fillId="2" borderId="19" xfId="2" applyNumberFormat="1" applyFont="1" applyFill="1" applyBorder="1" applyAlignment="1">
      <alignment horizontal="right"/>
    </xf>
    <xf numFmtId="0" fontId="11" fillId="2" borderId="9" xfId="4" applyFont="1" applyFill="1" applyBorder="1" applyAlignment="1">
      <alignment horizontal="centerContinuous"/>
    </xf>
    <xf numFmtId="0" fontId="11" fillId="2" borderId="10" xfId="4" applyFont="1" applyFill="1" applyBorder="1" applyAlignment="1">
      <alignment horizontal="centerContinuous"/>
    </xf>
    <xf numFmtId="0" fontId="11" fillId="2" borderId="11" xfId="4" applyFont="1" applyFill="1" applyBorder="1" applyAlignment="1">
      <alignment horizontal="left" wrapText="1"/>
    </xf>
    <xf numFmtId="164" fontId="11" fillId="2" borderId="2" xfId="4" applyNumberFormat="1" applyFont="1" applyFill="1" applyBorder="1" applyAlignment="1" applyProtection="1">
      <alignment horizontal="right"/>
    </xf>
    <xf numFmtId="164" fontId="11" fillId="0" borderId="9" xfId="4" applyNumberFormat="1" applyFont="1" applyFill="1" applyBorder="1" applyAlignment="1" applyProtection="1">
      <alignment horizontal="right"/>
    </xf>
    <xf numFmtId="164" fontId="11" fillId="0" borderId="3" xfId="4" applyNumberFormat="1" applyFont="1" applyFill="1" applyBorder="1" applyAlignment="1">
      <alignment horizontal="right"/>
    </xf>
    <xf numFmtId="164" fontId="12" fillId="0" borderId="0" xfId="0" applyNumberFormat="1" applyFont="1"/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4" fontId="11" fillId="0" borderId="21" xfId="4" applyNumberFormat="1" applyFont="1" applyFill="1" applyBorder="1" applyAlignment="1">
      <alignment horizontal="right"/>
    </xf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0" fontId="14" fillId="2" borderId="4" xfId="4" applyFont="1" applyFill="1" applyBorder="1"/>
    <xf numFmtId="0" fontId="14" fillId="2" borderId="5" xfId="4" applyFont="1" applyFill="1" applyBorder="1"/>
    <xf numFmtId="0" fontId="14" fillId="2" borderId="12" xfId="4" applyFont="1" applyFill="1" applyBorder="1"/>
    <xf numFmtId="0" fontId="14" fillId="2" borderId="13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15" fillId="2" borderId="6" xfId="4" applyFont="1" applyFill="1" applyBorder="1" applyAlignment="1">
      <alignment horizontal="left" wrapText="1"/>
    </xf>
    <xf numFmtId="0" fontId="15" fillId="2" borderId="0" xfId="4" applyFont="1" applyFill="1" applyBorder="1" applyAlignment="1">
      <alignment horizontal="left" wrapText="1"/>
    </xf>
    <xf numFmtId="0" fontId="15" fillId="2" borderId="1" xfId="4" applyFont="1" applyFill="1" applyBorder="1" applyAlignment="1">
      <alignment horizontal="left" wrapText="1"/>
    </xf>
    <xf numFmtId="164" fontId="15" fillId="2" borderId="16" xfId="4" applyNumberFormat="1" applyFont="1" applyFill="1" applyBorder="1" applyAlignment="1">
      <alignment horizontal="right"/>
    </xf>
    <xf numFmtId="164" fontId="15" fillId="2" borderId="20" xfId="4" applyNumberFormat="1" applyFont="1" applyFill="1" applyBorder="1" applyAlignment="1">
      <alignment horizontal="right"/>
    </xf>
    <xf numFmtId="0" fontId="14" fillId="2" borderId="6" xfId="4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16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164" fontId="9" fillId="2" borderId="20" xfId="2" applyNumberFormat="1" applyFont="1" applyFill="1" applyBorder="1" applyAlignment="1" applyProtection="1">
      <alignment horizontal="right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0" fontId="15" fillId="2" borderId="6" xfId="4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0" xfId="2" applyNumberFormat="1" applyFont="1" applyFill="1" applyBorder="1" applyAlignment="1">
      <alignment horizontal="right"/>
    </xf>
    <xf numFmtId="0" fontId="14" fillId="2" borderId="0" xfId="4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64" fontId="15" fillId="0" borderId="16" xfId="2" applyNumberFormat="1" applyFont="1" applyFill="1" applyBorder="1" applyAlignment="1">
      <alignment horizontal="right"/>
    </xf>
    <xf numFmtId="16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0" applyNumberFormat="1" applyFont="1" applyFill="1" applyBorder="1" applyAlignment="1">
      <alignment horizontal="right" vertical="center" wrapText="1"/>
    </xf>
    <xf numFmtId="164" fontId="16" fillId="2" borderId="17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5" fillId="2" borderId="9" xfId="4" applyFont="1" applyFill="1" applyBorder="1" applyAlignment="1">
      <alignment horizontal="centerContinuous"/>
    </xf>
    <xf numFmtId="0" fontId="15" fillId="2" borderId="10" xfId="4" applyFont="1" applyFill="1" applyBorder="1" applyAlignment="1">
      <alignment horizontal="centerContinuous"/>
    </xf>
    <xf numFmtId="0" fontId="15" fillId="2" borderId="11" xfId="4" applyFont="1" applyFill="1" applyBorder="1" applyAlignment="1">
      <alignment horizontal="left" wrapText="1" indent="1"/>
    </xf>
    <xf numFmtId="164" fontId="15" fillId="2" borderId="2" xfId="4" applyNumberFormat="1" applyFont="1" applyFill="1" applyBorder="1" applyAlignment="1">
      <alignment horizontal="right"/>
    </xf>
    <xf numFmtId="164" fontId="15" fillId="2" borderId="9" xfId="4" applyNumberFormat="1" applyFont="1" applyFill="1" applyBorder="1" applyAlignment="1">
      <alignment horizontal="right"/>
    </xf>
    <xf numFmtId="164" fontId="15" fillId="2" borderId="3" xfId="4" applyNumberFormat="1" applyFont="1" applyFill="1" applyBorder="1" applyAlignment="1"/>
    <xf numFmtId="0" fontId="18" fillId="2" borderId="0" xfId="0" applyFont="1" applyFill="1" applyBorder="1" applyAlignment="1">
      <alignment vertical="top" wrapText="1"/>
    </xf>
    <xf numFmtId="164" fontId="18" fillId="2" borderId="0" xfId="0" applyNumberFormat="1" applyFont="1" applyFill="1" applyBorder="1" applyAlignment="1">
      <alignment vertical="top" wrapText="1"/>
    </xf>
    <xf numFmtId="164" fontId="19" fillId="0" borderId="9" xfId="0" applyNumberFormat="1" applyFont="1" applyBorder="1" applyAlignment="1">
      <alignment horizontal="center" vertical="top" wrapText="1"/>
    </xf>
    <xf numFmtId="164" fontId="19" fillId="0" borderId="11" xfId="0" applyNumberFormat="1" applyFont="1" applyBorder="1" applyAlignment="1">
      <alignment horizontal="center" vertical="top" wrapText="1"/>
    </xf>
    <xf numFmtId="164" fontId="15" fillId="2" borderId="21" xfId="4" applyNumberFormat="1" applyFont="1" applyFill="1" applyBorder="1" applyAlignment="1"/>
    <xf numFmtId="0" fontId="18" fillId="2" borderId="0" xfId="0" applyFont="1" applyFill="1" applyAlignment="1">
      <alignment horizontal="left" vertical="top" wrapText="1"/>
    </xf>
    <xf numFmtId="0" fontId="12" fillId="0" borderId="0" xfId="0" applyFont="1" applyFill="1" applyBorder="1"/>
    <xf numFmtId="0" fontId="20" fillId="0" borderId="0" xfId="0" applyFont="1" applyFill="1" applyAlignment="1"/>
    <xf numFmtId="4" fontId="12" fillId="0" borderId="0" xfId="1" applyNumberFormat="1" applyFont="1" applyFill="1" applyBorder="1"/>
    <xf numFmtId="0" fontId="12" fillId="0" borderId="0" xfId="0" applyFont="1" applyFill="1"/>
    <xf numFmtId="0" fontId="5" fillId="0" borderId="0" xfId="0" applyFont="1"/>
    <xf numFmtId="0" fontId="21" fillId="0" borderId="0" xfId="0" applyFont="1"/>
    <xf numFmtId="0" fontId="12" fillId="0" borderId="0" xfId="0" applyFont="1"/>
  </cellXfs>
  <cellStyles count="6">
    <cellStyle name="Millares" xfId="1" builtinId="3"/>
    <cellStyle name="Millares 2" xfId="2"/>
    <cellStyle name="Normal" xfId="0" builtinId="0"/>
    <cellStyle name="Normal 2" xfId="3"/>
    <cellStyle name="Normal 4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4"/>
  <sheetViews>
    <sheetView tabSelected="1" zoomScale="110" zoomScaleNormal="110" workbookViewId="0">
      <selection activeCell="B11" sqref="B11:D11"/>
    </sheetView>
  </sheetViews>
  <sheetFormatPr baseColWidth="10" defaultRowHeight="14.25" x14ac:dyDescent="0.2"/>
  <cols>
    <col min="1" max="1" width="5.28515625" style="2" customWidth="1"/>
    <col min="2" max="2" width="16.85546875" style="2" customWidth="1"/>
    <col min="3" max="3" width="11.42578125" style="2"/>
    <col min="4" max="4" width="17.140625" style="2" customWidth="1"/>
    <col min="5" max="5" width="17.28515625" style="2" customWidth="1"/>
    <col min="6" max="6" width="13.5703125" style="2" customWidth="1"/>
    <col min="7" max="7" width="16.28515625" style="2" customWidth="1"/>
    <col min="8" max="8" width="10.28515625" style="2" customWidth="1"/>
    <col min="9" max="9" width="17" style="2" customWidth="1"/>
    <col min="10" max="10" width="16.85546875" style="2" customWidth="1"/>
    <col min="11" max="16384" width="11.42578125" style="2"/>
  </cols>
  <sheetData>
    <row r="2" spans="2:10" x14ac:dyDescent="0.2">
      <c r="B2" s="1" t="s">
        <v>38</v>
      </c>
      <c r="C2" s="1"/>
      <c r="D2" s="1"/>
      <c r="E2" s="1"/>
      <c r="F2" s="1"/>
      <c r="G2" s="1"/>
      <c r="H2" s="1"/>
      <c r="I2" s="1"/>
      <c r="J2" s="1"/>
    </row>
    <row r="3" spans="2:10" x14ac:dyDescent="0.2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x14ac:dyDescent="0.2">
      <c r="B4" s="1" t="s">
        <v>37</v>
      </c>
      <c r="C4" s="1"/>
      <c r="D4" s="1"/>
      <c r="E4" s="1"/>
      <c r="F4" s="1"/>
      <c r="G4" s="1"/>
      <c r="H4" s="1"/>
      <c r="I4" s="1"/>
      <c r="J4" s="1"/>
    </row>
    <row r="5" spans="2:10" x14ac:dyDescent="0.2">
      <c r="B5" s="1" t="s">
        <v>27</v>
      </c>
      <c r="C5" s="1"/>
      <c r="D5" s="1"/>
      <c r="E5" s="1"/>
      <c r="F5" s="1"/>
      <c r="G5" s="1"/>
      <c r="H5" s="1"/>
      <c r="I5" s="1"/>
      <c r="J5" s="1"/>
    </row>
    <row r="6" spans="2:10" ht="15" thickBot="1" x14ac:dyDescent="0.25">
      <c r="B6" s="4"/>
      <c r="C6" s="4"/>
      <c r="D6" s="4"/>
      <c r="E6" s="5"/>
      <c r="F6" s="6"/>
      <c r="G6" s="6"/>
      <c r="H6" s="6"/>
      <c r="I6" s="6"/>
      <c r="J6" s="6"/>
    </row>
    <row r="7" spans="2:10" ht="15" thickBot="1" x14ac:dyDescent="0.25">
      <c r="B7" s="7" t="s">
        <v>1</v>
      </c>
      <c r="C7" s="8"/>
      <c r="D7" s="9"/>
      <c r="E7" s="10" t="s">
        <v>2</v>
      </c>
      <c r="F7" s="11"/>
      <c r="G7" s="11"/>
      <c r="H7" s="11"/>
      <c r="I7" s="12"/>
      <c r="J7" s="13" t="s">
        <v>3</v>
      </c>
    </row>
    <row r="8" spans="2:10" ht="23.25" thickBot="1" x14ac:dyDescent="0.25">
      <c r="B8" s="14"/>
      <c r="C8" s="15"/>
      <c r="D8" s="16"/>
      <c r="E8" s="17" t="s">
        <v>4</v>
      </c>
      <c r="F8" s="18" t="s">
        <v>5</v>
      </c>
      <c r="G8" s="17" t="s">
        <v>6</v>
      </c>
      <c r="H8" s="17" t="s">
        <v>7</v>
      </c>
      <c r="I8" s="17" t="s">
        <v>8</v>
      </c>
      <c r="J8" s="19"/>
    </row>
    <row r="9" spans="2:10" ht="15" thickBot="1" x14ac:dyDescent="0.25">
      <c r="B9" s="14"/>
      <c r="C9" s="15"/>
      <c r="D9" s="16"/>
      <c r="E9" s="20" t="s">
        <v>9</v>
      </c>
      <c r="F9" s="20" t="s">
        <v>10</v>
      </c>
      <c r="G9" s="20" t="s">
        <v>11</v>
      </c>
      <c r="H9" s="21" t="s">
        <v>12</v>
      </c>
      <c r="I9" s="20" t="s">
        <v>13</v>
      </c>
      <c r="J9" s="20" t="s">
        <v>23</v>
      </c>
    </row>
    <row r="10" spans="2:10" x14ac:dyDescent="0.2">
      <c r="B10" s="22"/>
      <c r="C10" s="23"/>
      <c r="D10" s="23"/>
      <c r="E10" s="24"/>
      <c r="F10" s="24"/>
      <c r="G10" s="24"/>
      <c r="H10" s="24"/>
      <c r="I10" s="24"/>
      <c r="J10" s="25"/>
    </row>
    <row r="11" spans="2:10" x14ac:dyDescent="0.2">
      <c r="B11" s="26" t="s">
        <v>14</v>
      </c>
      <c r="C11" s="27"/>
      <c r="D11" s="27"/>
      <c r="E11" s="28">
        <v>21168954.600000001</v>
      </c>
      <c r="F11" s="28"/>
      <c r="G11" s="29">
        <f t="shared" ref="G11:G22" si="0">E11+F11</f>
        <v>21168954.600000001</v>
      </c>
      <c r="H11" s="28"/>
      <c r="I11" s="30">
        <v>22785947.600000001</v>
      </c>
      <c r="J11" s="31">
        <f>I11-E11</f>
        <v>1616993</v>
      </c>
    </row>
    <row r="12" spans="2:10" ht="26.25" customHeight="1" x14ac:dyDescent="0.2">
      <c r="B12" s="26" t="s">
        <v>15</v>
      </c>
      <c r="C12" s="27"/>
      <c r="D12" s="27"/>
      <c r="E12" s="28"/>
      <c r="F12" s="28"/>
      <c r="G12" s="29"/>
      <c r="H12" s="28"/>
      <c r="I12" s="30"/>
      <c r="J12" s="31">
        <f t="shared" ref="J12:J22" si="1">I12-E12</f>
        <v>0</v>
      </c>
    </row>
    <row r="13" spans="2:10" x14ac:dyDescent="0.2">
      <c r="B13" s="26" t="s">
        <v>16</v>
      </c>
      <c r="C13" s="27"/>
      <c r="D13" s="27"/>
      <c r="E13" s="28">
        <v>481215.9</v>
      </c>
      <c r="F13" s="28"/>
      <c r="G13" s="29">
        <f t="shared" si="0"/>
        <v>481215.9</v>
      </c>
      <c r="H13" s="28"/>
      <c r="I13" s="30">
        <v>703868.29002999992</v>
      </c>
      <c r="J13" s="31">
        <f t="shared" si="1"/>
        <v>222652.39002999989</v>
      </c>
    </row>
    <row r="14" spans="2:10" x14ac:dyDescent="0.2">
      <c r="B14" s="26" t="s">
        <v>17</v>
      </c>
      <c r="C14" s="27"/>
      <c r="D14" s="27"/>
      <c r="E14" s="28">
        <v>7025502.5999999996</v>
      </c>
      <c r="F14" s="28"/>
      <c r="G14" s="29">
        <f t="shared" si="0"/>
        <v>7025502.5999999996</v>
      </c>
      <c r="H14" s="28"/>
      <c r="I14" s="30">
        <v>8283277.9751100009</v>
      </c>
      <c r="J14" s="31">
        <f t="shared" si="1"/>
        <v>1257775.3751100013</v>
      </c>
    </row>
    <row r="15" spans="2:10" x14ac:dyDescent="0.2">
      <c r="B15" s="26" t="s">
        <v>18</v>
      </c>
      <c r="C15" s="27"/>
      <c r="D15" s="27"/>
      <c r="E15" s="29">
        <v>523505.1</v>
      </c>
      <c r="F15" s="29"/>
      <c r="G15" s="29">
        <f t="shared" si="0"/>
        <v>523505.1</v>
      </c>
      <c r="H15" s="29"/>
      <c r="I15" s="32">
        <v>611956.6860799999</v>
      </c>
      <c r="J15" s="31">
        <f t="shared" si="1"/>
        <v>88451.586079999921</v>
      </c>
    </row>
    <row r="16" spans="2:10" x14ac:dyDescent="0.2">
      <c r="B16" s="26" t="s">
        <v>19</v>
      </c>
      <c r="C16" s="27"/>
      <c r="D16" s="27"/>
      <c r="E16" s="29">
        <v>2742104.7</v>
      </c>
      <c r="F16" s="29"/>
      <c r="G16" s="29">
        <f t="shared" si="0"/>
        <v>2742104.7</v>
      </c>
      <c r="H16" s="29"/>
      <c r="I16" s="32">
        <v>2914580.0366299995</v>
      </c>
      <c r="J16" s="31">
        <f t="shared" si="1"/>
        <v>172475.33662999934</v>
      </c>
    </row>
    <row r="17" spans="2:10" ht="26.25" customHeight="1" x14ac:dyDescent="0.2">
      <c r="B17" s="26" t="s">
        <v>28</v>
      </c>
      <c r="C17" s="27"/>
      <c r="D17" s="27"/>
      <c r="E17" s="28"/>
      <c r="F17" s="28"/>
      <c r="G17" s="29"/>
      <c r="H17" s="28"/>
      <c r="I17" s="28"/>
      <c r="J17" s="31"/>
    </row>
    <row r="18" spans="2:10" ht="35.25" customHeight="1" x14ac:dyDescent="0.2">
      <c r="B18" s="26" t="s">
        <v>29</v>
      </c>
      <c r="C18" s="27"/>
      <c r="D18" s="27"/>
      <c r="E18" s="28">
        <v>214690574.80000001</v>
      </c>
      <c r="F18" s="28"/>
      <c r="G18" s="29">
        <f t="shared" si="0"/>
        <v>214690574.80000001</v>
      </c>
      <c r="H18" s="28"/>
      <c r="I18" s="30">
        <f>223537105.3-6056061.5</f>
        <v>217481043.80000001</v>
      </c>
      <c r="J18" s="31">
        <f t="shared" si="1"/>
        <v>2790469</v>
      </c>
    </row>
    <row r="19" spans="2:10" ht="30.75" customHeight="1" x14ac:dyDescent="0.2">
      <c r="B19" s="26" t="s">
        <v>30</v>
      </c>
      <c r="C19" s="27"/>
      <c r="D19" s="27"/>
      <c r="E19" s="28">
        <v>4413225.0999999996</v>
      </c>
      <c r="F19" s="28"/>
      <c r="G19" s="29">
        <f t="shared" si="0"/>
        <v>4413225.0999999996</v>
      </c>
      <c r="H19" s="28"/>
      <c r="I19" s="30">
        <v>6056061.5</v>
      </c>
      <c r="J19" s="31">
        <f>I19-E19</f>
        <v>1642836.4000000004</v>
      </c>
    </row>
    <row r="20" spans="2:10" x14ac:dyDescent="0.2">
      <c r="B20" s="26" t="s">
        <v>20</v>
      </c>
      <c r="C20" s="27"/>
      <c r="D20" s="27"/>
      <c r="E20" s="28">
        <v>11609817.9</v>
      </c>
      <c r="F20" s="28"/>
      <c r="G20" s="29">
        <f t="shared" si="0"/>
        <v>11609817.9</v>
      </c>
      <c r="H20" s="28"/>
      <c r="I20" s="30">
        <v>8677022</v>
      </c>
      <c r="J20" s="31">
        <f>I20-E20</f>
        <v>-2932795.9000000004</v>
      </c>
    </row>
    <row r="21" spans="2:10" x14ac:dyDescent="0.2">
      <c r="B21" s="33"/>
      <c r="C21" s="34"/>
      <c r="D21" s="34"/>
      <c r="E21" s="28"/>
      <c r="F21" s="28"/>
      <c r="G21" s="29"/>
      <c r="H21" s="28"/>
      <c r="I21" s="28"/>
      <c r="J21" s="31"/>
    </row>
    <row r="22" spans="2:10" x14ac:dyDescent="0.2">
      <c r="B22" s="35" t="s">
        <v>25</v>
      </c>
      <c r="C22" s="36"/>
      <c r="D22" s="37"/>
      <c r="E22" s="28">
        <v>3243691</v>
      </c>
      <c r="F22" s="28"/>
      <c r="G22" s="29">
        <f t="shared" si="0"/>
        <v>3243691</v>
      </c>
      <c r="H22" s="28"/>
      <c r="I22" s="28">
        <v>7362958.82448</v>
      </c>
      <c r="J22" s="31">
        <f t="shared" si="1"/>
        <v>4119267.82448</v>
      </c>
    </row>
    <row r="23" spans="2:10" ht="15" thickBot="1" x14ac:dyDescent="0.25">
      <c r="B23" s="35" t="s">
        <v>26</v>
      </c>
      <c r="C23" s="36"/>
      <c r="D23" s="37"/>
      <c r="E23" s="38"/>
      <c r="F23" s="38"/>
      <c r="G23" s="38"/>
      <c r="H23" s="38"/>
      <c r="I23" s="39">
        <v>46015.9</v>
      </c>
      <c r="J23" s="40">
        <f>+I23</f>
        <v>46015.9</v>
      </c>
    </row>
    <row r="24" spans="2:10" ht="16.5" customHeight="1" thickBot="1" x14ac:dyDescent="0.25">
      <c r="B24" s="41"/>
      <c r="C24" s="42"/>
      <c r="D24" s="43" t="s">
        <v>21</v>
      </c>
      <c r="E24" s="44">
        <f>SUM(E11:E22)</f>
        <v>265898591.70000002</v>
      </c>
      <c r="F24" s="44">
        <f>F11+F12+F13+F14+F15+F16+F17+F18+F19+F20</f>
        <v>0</v>
      </c>
      <c r="G24" s="44">
        <f>SUM(G11:G22)</f>
        <v>265898591.70000002</v>
      </c>
      <c r="H24" s="44">
        <f>H11+H12+H13+H14+H15+H16+H17+H18+H19+H20</f>
        <v>0</v>
      </c>
      <c r="I24" s="45">
        <f>SUM(I11:I23)</f>
        <v>274922732.61233002</v>
      </c>
      <c r="J24" s="46">
        <f>SUM(J10:J23)</f>
        <v>9024140.9123299997</v>
      </c>
    </row>
    <row r="25" spans="2:10" ht="15" thickBot="1" x14ac:dyDescent="0.25">
      <c r="E25" s="47"/>
      <c r="F25" s="47"/>
      <c r="G25" s="47"/>
      <c r="H25" s="48" t="s">
        <v>24</v>
      </c>
      <c r="I25" s="49"/>
      <c r="J25" s="50"/>
    </row>
    <row r="26" spans="2:10" ht="10.5" customHeight="1" thickBot="1" x14ac:dyDescent="0.25"/>
    <row r="27" spans="2:10" ht="15" thickBot="1" x14ac:dyDescent="0.25">
      <c r="B27" s="7" t="s">
        <v>36</v>
      </c>
      <c r="C27" s="8"/>
      <c r="D27" s="9"/>
      <c r="E27" s="10" t="s">
        <v>2</v>
      </c>
      <c r="F27" s="11"/>
      <c r="G27" s="11"/>
      <c r="H27" s="11"/>
      <c r="I27" s="12"/>
      <c r="J27" s="13" t="s">
        <v>3</v>
      </c>
    </row>
    <row r="28" spans="2:10" ht="24.75" thickBot="1" x14ac:dyDescent="0.25">
      <c r="B28" s="14"/>
      <c r="C28" s="15"/>
      <c r="D28" s="16"/>
      <c r="E28" s="17" t="s">
        <v>4</v>
      </c>
      <c r="F28" s="51" t="s">
        <v>22</v>
      </c>
      <c r="G28" s="17" t="s">
        <v>6</v>
      </c>
      <c r="H28" s="17" t="s">
        <v>7</v>
      </c>
      <c r="I28" s="17" t="s">
        <v>8</v>
      </c>
      <c r="J28" s="19"/>
    </row>
    <row r="29" spans="2:10" ht="15" thickBot="1" x14ac:dyDescent="0.25">
      <c r="B29" s="52"/>
      <c r="C29" s="53"/>
      <c r="D29" s="54"/>
      <c r="E29" s="55" t="s">
        <v>9</v>
      </c>
      <c r="F29" s="55" t="s">
        <v>10</v>
      </c>
      <c r="G29" s="55" t="s">
        <v>11</v>
      </c>
      <c r="H29" s="55" t="s">
        <v>12</v>
      </c>
      <c r="I29" s="55" t="s">
        <v>13</v>
      </c>
      <c r="J29" s="55" t="s">
        <v>23</v>
      </c>
    </row>
    <row r="30" spans="2:10" ht="8.25" customHeight="1" x14ac:dyDescent="0.2">
      <c r="B30" s="56"/>
      <c r="C30" s="57"/>
      <c r="D30" s="58"/>
      <c r="E30" s="59"/>
      <c r="F30" s="59"/>
      <c r="G30" s="59"/>
      <c r="H30" s="59"/>
      <c r="I30" s="59"/>
      <c r="J30" s="60"/>
    </row>
    <row r="31" spans="2:10" ht="23.25" customHeight="1" x14ac:dyDescent="0.2">
      <c r="B31" s="61" t="s">
        <v>31</v>
      </c>
      <c r="C31" s="62"/>
      <c r="D31" s="63"/>
      <c r="E31" s="64">
        <f>E32+E33+E34+E35+E36 +E37+E38</f>
        <v>251045082.80000001</v>
      </c>
      <c r="F31" s="64">
        <f>F32+F33+F34+F35+F36+F37+F38</f>
        <v>0</v>
      </c>
      <c r="G31" s="64">
        <f>G32+G33+G34+G35+G36 +G37+G38</f>
        <v>251045082.80000001</v>
      </c>
      <c r="H31" s="64">
        <f>H32+H33+H34+H35+H36+H37+H38</f>
        <v>0</v>
      </c>
      <c r="I31" s="64">
        <f>I32+I33+I34+I35+I36+I37+I38</f>
        <v>258836735.88785002</v>
      </c>
      <c r="J31" s="65">
        <f>J32+J33+J34+J35+J36+J37+J38</f>
        <v>7791653.0878500007</v>
      </c>
    </row>
    <row r="32" spans="2:10" x14ac:dyDescent="0.2">
      <c r="B32" s="66"/>
      <c r="C32" s="67" t="s">
        <v>14</v>
      </c>
      <c r="D32" s="68"/>
      <c r="E32" s="28">
        <v>21168954.600000001</v>
      </c>
      <c r="F32" s="69"/>
      <c r="G32" s="70">
        <f t="shared" ref="G32:G37" si="2">E32+F32</f>
        <v>21168954.600000001</v>
      </c>
      <c r="H32" s="69"/>
      <c r="I32" s="30">
        <f>+I11</f>
        <v>22785947.600000001</v>
      </c>
      <c r="J32" s="71">
        <f t="shared" ref="J32:J38" si="3">I32-E32</f>
        <v>1616993</v>
      </c>
    </row>
    <row r="33" spans="2:10" x14ac:dyDescent="0.2">
      <c r="B33" s="66"/>
      <c r="C33" s="67" t="s">
        <v>16</v>
      </c>
      <c r="D33" s="68"/>
      <c r="E33" s="28">
        <v>481215.9</v>
      </c>
      <c r="F33" s="69"/>
      <c r="G33" s="70">
        <f t="shared" si="2"/>
        <v>481215.9</v>
      </c>
      <c r="H33" s="69"/>
      <c r="I33" s="30">
        <f>+I13</f>
        <v>703868.29002999992</v>
      </c>
      <c r="J33" s="71">
        <f t="shared" si="3"/>
        <v>222652.39002999989</v>
      </c>
    </row>
    <row r="34" spans="2:10" x14ac:dyDescent="0.2">
      <c r="B34" s="66"/>
      <c r="C34" s="67" t="s">
        <v>17</v>
      </c>
      <c r="D34" s="68"/>
      <c r="E34" s="28">
        <v>7025502.5999999996</v>
      </c>
      <c r="F34" s="69"/>
      <c r="G34" s="70">
        <f t="shared" si="2"/>
        <v>7025502.5999999996</v>
      </c>
      <c r="H34" s="69"/>
      <c r="I34" s="30">
        <f>+I14</f>
        <v>8283277.9751100009</v>
      </c>
      <c r="J34" s="71">
        <f t="shared" si="3"/>
        <v>1257775.3751100013</v>
      </c>
    </row>
    <row r="35" spans="2:10" x14ac:dyDescent="0.2">
      <c r="B35" s="66"/>
      <c r="C35" s="67" t="s">
        <v>18</v>
      </c>
      <c r="D35" s="68"/>
      <c r="E35" s="29">
        <v>523505.1</v>
      </c>
      <c r="F35" s="70"/>
      <c r="G35" s="70">
        <f t="shared" si="2"/>
        <v>523505.1</v>
      </c>
      <c r="H35" s="70"/>
      <c r="I35" s="32">
        <f>+I15</f>
        <v>611956.6860799999</v>
      </c>
      <c r="J35" s="71">
        <f t="shared" si="3"/>
        <v>88451.586079999921</v>
      </c>
    </row>
    <row r="36" spans="2:10" x14ac:dyDescent="0.2">
      <c r="B36" s="66"/>
      <c r="C36" s="67" t="s">
        <v>19</v>
      </c>
      <c r="D36" s="68"/>
      <c r="E36" s="29">
        <v>2742104.7</v>
      </c>
      <c r="F36" s="70"/>
      <c r="G36" s="70">
        <f t="shared" si="2"/>
        <v>2742104.7</v>
      </c>
      <c r="H36" s="70"/>
      <c r="I36" s="32">
        <f>+I16</f>
        <v>2914580.0366299995</v>
      </c>
      <c r="J36" s="71">
        <f t="shared" si="3"/>
        <v>172475.33662999934</v>
      </c>
    </row>
    <row r="37" spans="2:10" ht="44.25" customHeight="1" x14ac:dyDescent="0.2">
      <c r="B37" s="66"/>
      <c r="C37" s="67" t="s">
        <v>29</v>
      </c>
      <c r="D37" s="68"/>
      <c r="E37" s="28">
        <v>214690574.80000001</v>
      </c>
      <c r="F37" s="69"/>
      <c r="G37" s="28">
        <f t="shared" si="2"/>
        <v>214690574.80000001</v>
      </c>
      <c r="H37" s="69"/>
      <c r="I37" s="30">
        <f>+I18</f>
        <v>217481043.80000001</v>
      </c>
      <c r="J37" s="72">
        <f t="shared" si="3"/>
        <v>2790469</v>
      </c>
    </row>
    <row r="38" spans="2:10" ht="36.75" customHeight="1" x14ac:dyDescent="0.2">
      <c r="B38" s="66"/>
      <c r="C38" s="67" t="s">
        <v>30</v>
      </c>
      <c r="D38" s="68"/>
      <c r="E38" s="69">
        <v>4413225.0999999996</v>
      </c>
      <c r="F38" s="69"/>
      <c r="G38" s="70">
        <v>4413225.0999999996</v>
      </c>
      <c r="H38" s="69"/>
      <c r="I38" s="73">
        <f>+I19</f>
        <v>6056061.5</v>
      </c>
      <c r="J38" s="74">
        <f t="shared" si="3"/>
        <v>1642836.4000000004</v>
      </c>
    </row>
    <row r="39" spans="2:10" ht="49.5" customHeight="1" x14ac:dyDescent="0.2">
      <c r="B39" s="61" t="s">
        <v>32</v>
      </c>
      <c r="C39" s="62"/>
      <c r="D39" s="63"/>
      <c r="E39" s="75">
        <f t="shared" ref="E39:J39" si="4">E40+E42+E43</f>
        <v>0</v>
      </c>
      <c r="F39" s="75">
        <f t="shared" si="4"/>
        <v>0</v>
      </c>
      <c r="G39" s="75">
        <f t="shared" si="4"/>
        <v>0</v>
      </c>
      <c r="H39" s="75">
        <f t="shared" si="4"/>
        <v>0</v>
      </c>
      <c r="I39" s="75">
        <f t="shared" si="4"/>
        <v>0</v>
      </c>
      <c r="J39" s="76">
        <f t="shared" si="4"/>
        <v>0</v>
      </c>
    </row>
    <row r="40" spans="2:10" ht="26.25" customHeight="1" x14ac:dyDescent="0.2">
      <c r="B40" s="77"/>
      <c r="C40" s="67" t="s">
        <v>15</v>
      </c>
      <c r="D40" s="68"/>
      <c r="E40" s="69"/>
      <c r="F40" s="69"/>
      <c r="G40" s="70">
        <f>E40+F40</f>
        <v>0</v>
      </c>
      <c r="H40" s="69"/>
      <c r="I40" s="69"/>
      <c r="J40" s="71">
        <f>I40-E40</f>
        <v>0</v>
      </c>
    </row>
    <row r="41" spans="2:10" ht="26.25" customHeight="1" x14ac:dyDescent="0.2">
      <c r="B41" s="77"/>
      <c r="C41" s="78" t="s">
        <v>18</v>
      </c>
      <c r="D41" s="79"/>
      <c r="E41" s="69"/>
      <c r="F41" s="69"/>
      <c r="G41" s="70"/>
      <c r="H41" s="69"/>
      <c r="I41" s="69"/>
      <c r="J41" s="71"/>
    </row>
    <row r="42" spans="2:10" ht="35.25" customHeight="1" x14ac:dyDescent="0.2">
      <c r="B42" s="66"/>
      <c r="C42" s="67" t="s">
        <v>33</v>
      </c>
      <c r="D42" s="68"/>
      <c r="E42" s="69"/>
      <c r="F42" s="69"/>
      <c r="G42" s="70">
        <f>E42+F42</f>
        <v>0</v>
      </c>
      <c r="H42" s="69"/>
      <c r="I42" s="69"/>
      <c r="J42" s="71">
        <f>I42-E42</f>
        <v>0</v>
      </c>
    </row>
    <row r="43" spans="2:10" ht="34.5" customHeight="1" x14ac:dyDescent="0.2">
      <c r="B43" s="66"/>
      <c r="C43" s="67" t="s">
        <v>30</v>
      </c>
      <c r="D43" s="68"/>
      <c r="E43" s="69"/>
      <c r="F43" s="69"/>
      <c r="G43" s="70">
        <f>E43+F43</f>
        <v>0</v>
      </c>
      <c r="H43" s="69"/>
      <c r="I43" s="69"/>
      <c r="J43" s="71">
        <f>I43-E43</f>
        <v>0</v>
      </c>
    </row>
    <row r="44" spans="2:10" x14ac:dyDescent="0.2">
      <c r="B44" s="80"/>
      <c r="C44" s="81"/>
      <c r="D44" s="82"/>
      <c r="E44" s="83"/>
      <c r="F44" s="83"/>
      <c r="G44" s="83"/>
      <c r="H44" s="83"/>
      <c r="I44" s="83"/>
      <c r="J44" s="84"/>
    </row>
    <row r="45" spans="2:10" x14ac:dyDescent="0.2">
      <c r="B45" s="77" t="s">
        <v>34</v>
      </c>
      <c r="C45" s="85"/>
      <c r="D45" s="86"/>
      <c r="E45" s="83">
        <f>E46</f>
        <v>11609817.9</v>
      </c>
      <c r="F45" s="83">
        <f>F46</f>
        <v>0</v>
      </c>
      <c r="G45" s="83">
        <f>G46</f>
        <v>11609817.9</v>
      </c>
      <c r="H45" s="83">
        <f>H46</f>
        <v>0</v>
      </c>
      <c r="I45" s="87">
        <f>I46+I47+I48</f>
        <v>16085996.724480001</v>
      </c>
      <c r="J45" s="71">
        <f>+J46+J47+J48</f>
        <v>1232487.8244799995</v>
      </c>
    </row>
    <row r="46" spans="2:10" ht="28.5" customHeight="1" x14ac:dyDescent="0.2">
      <c r="B46" s="66"/>
      <c r="C46" s="67" t="s">
        <v>20</v>
      </c>
      <c r="D46" s="68"/>
      <c r="E46" s="70">
        <v>11609817.9</v>
      </c>
      <c r="F46" s="88"/>
      <c r="G46" s="70">
        <f>E46+F46</f>
        <v>11609817.9</v>
      </c>
      <c r="H46" s="69"/>
      <c r="I46" s="89">
        <f>+I20</f>
        <v>8677022</v>
      </c>
      <c r="J46" s="90">
        <f>I46-E46</f>
        <v>-2932795.9000000004</v>
      </c>
    </row>
    <row r="47" spans="2:10" ht="16.5" customHeight="1" x14ac:dyDescent="0.2">
      <c r="B47" s="66"/>
      <c r="C47" s="91" t="s">
        <v>25</v>
      </c>
      <c r="D47" s="92"/>
      <c r="E47" s="70">
        <v>3243691</v>
      </c>
      <c r="F47" s="88"/>
      <c r="G47" s="70">
        <f>E47+F47</f>
        <v>3243691</v>
      </c>
      <c r="H47" s="69"/>
      <c r="I47" s="89">
        <f>+I22</f>
        <v>7362958.82448</v>
      </c>
      <c r="J47" s="90">
        <f>I47-E47</f>
        <v>4119267.82448</v>
      </c>
    </row>
    <row r="48" spans="2:10" ht="12.75" customHeight="1" thickBot="1" x14ac:dyDescent="0.25">
      <c r="B48" s="66"/>
      <c r="C48" s="91" t="s">
        <v>35</v>
      </c>
      <c r="D48" s="92"/>
      <c r="E48" s="70"/>
      <c r="F48" s="88"/>
      <c r="G48" s="70"/>
      <c r="H48" s="69"/>
      <c r="I48" s="70">
        <v>46015.9</v>
      </c>
      <c r="J48" s="90">
        <f>I48-E48</f>
        <v>46015.9</v>
      </c>
    </row>
    <row r="49" spans="2:10" ht="15" thickBot="1" x14ac:dyDescent="0.25">
      <c r="B49" s="93"/>
      <c r="C49" s="94"/>
      <c r="D49" s="95"/>
      <c r="E49" s="96">
        <v>265898591.59999999</v>
      </c>
      <c r="F49" s="96">
        <f>F31+F39+F45</f>
        <v>0</v>
      </c>
      <c r="G49" s="96">
        <v>265898591.59999999</v>
      </c>
      <c r="H49" s="96">
        <f>H31+H39+H45</f>
        <v>0</v>
      </c>
      <c r="I49" s="97">
        <f>SUM(I31+I39+I45)</f>
        <v>274922732.61233002</v>
      </c>
      <c r="J49" s="98">
        <f>+J31+J39+J45</f>
        <v>9024140.9123299997</v>
      </c>
    </row>
    <row r="50" spans="2:10" ht="15" thickBot="1" x14ac:dyDescent="0.25">
      <c r="B50" s="99"/>
      <c r="C50" s="99"/>
      <c r="D50" s="99"/>
      <c r="E50" s="100"/>
      <c r="F50" s="100"/>
      <c r="G50" s="100"/>
      <c r="H50" s="101" t="s">
        <v>24</v>
      </c>
      <c r="I50" s="102"/>
      <c r="J50" s="103"/>
    </row>
    <row r="51" spans="2:10" x14ac:dyDescent="0.2">
      <c r="B51" s="104"/>
      <c r="C51" s="104"/>
      <c r="D51" s="104"/>
      <c r="E51" s="104"/>
      <c r="F51" s="104"/>
      <c r="G51" s="104"/>
      <c r="H51" s="104"/>
      <c r="I51" s="104"/>
      <c r="J51" s="104"/>
    </row>
    <row r="52" spans="2:10" s="108" customFormat="1" ht="12.75" x14ac:dyDescent="0.2">
      <c r="B52" s="105"/>
      <c r="C52" s="106"/>
      <c r="D52" s="106"/>
      <c r="E52" s="106"/>
      <c r="F52" s="107"/>
      <c r="G52" s="105"/>
    </row>
    <row r="53" spans="2:10" s="108" customFormat="1" ht="15" x14ac:dyDescent="0.25">
      <c r="B53" s="109"/>
      <c r="C53" s="109"/>
      <c r="D53" s="109"/>
      <c r="E53" s="109"/>
      <c r="F53" s="109"/>
      <c r="G53" s="109"/>
      <c r="H53" s="110"/>
      <c r="I53" s="110"/>
      <c r="J53" s="110"/>
    </row>
    <row r="54" spans="2:10" s="111" customFormat="1" ht="12" x14ac:dyDescent="0.2"/>
  </sheetData>
  <mergeCells count="41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9:D19"/>
    <mergeCell ref="B20:D20"/>
    <mergeCell ref="J24:J25"/>
    <mergeCell ref="H25:I25"/>
    <mergeCell ref="B16:D16"/>
    <mergeCell ref="B17:D17"/>
    <mergeCell ref="B18:D18"/>
    <mergeCell ref="B22:D22"/>
    <mergeCell ref="B23:D23"/>
    <mergeCell ref="B27:D29"/>
    <mergeCell ref="E27:I27"/>
    <mergeCell ref="J27:J28"/>
    <mergeCell ref="C32:D32"/>
    <mergeCell ref="C33:D33"/>
    <mergeCell ref="B31:D31"/>
    <mergeCell ref="C34:D34"/>
    <mergeCell ref="B51:J51"/>
    <mergeCell ref="J49:J50"/>
    <mergeCell ref="H50:I50"/>
    <mergeCell ref="C35:D35"/>
    <mergeCell ref="C36:D36"/>
    <mergeCell ref="C37:D37"/>
    <mergeCell ref="C38:D38"/>
    <mergeCell ref="C40:D40"/>
    <mergeCell ref="C41:D41"/>
    <mergeCell ref="B39:D39"/>
    <mergeCell ref="C42:D42"/>
    <mergeCell ref="C43:D43"/>
    <mergeCell ref="C46:D46"/>
  </mergeCells>
  <printOptions horizontalCentered="1"/>
  <pageMargins left="0" right="0" top="0.15748031496062992" bottom="0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2022-05-06T15:39:55Z</cp:lastPrinted>
  <dcterms:created xsi:type="dcterms:W3CDTF">2014-09-04T16:46:21Z</dcterms:created>
  <dcterms:modified xsi:type="dcterms:W3CDTF">2022-05-06T15:40:35Z</dcterms:modified>
</cp:coreProperties>
</file>