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3774157A-6425-4DAE-83EC-DD2DD851CB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S" sheetId="9" r:id="rId1"/>
  </sheets>
  <definedNames>
    <definedName name="_xlnm.Print_Area" localSheetId="0">MILES!$B$1:$J$62</definedName>
    <definedName name="JR_PAGE_ANCHOR_0_1">#REF!</definedName>
    <definedName name="OLE_LINK3" localSheetId="0">MILES!$B$56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9" l="1"/>
  <c r="J20" i="9"/>
  <c r="J19" i="9"/>
  <c r="J18" i="9"/>
  <c r="J16" i="9"/>
  <c r="J15" i="9"/>
  <c r="J14" i="9"/>
  <c r="J13" i="9"/>
  <c r="J12" i="9"/>
  <c r="J11" i="9"/>
  <c r="J47" i="9" l="1"/>
  <c r="G47" i="9"/>
  <c r="I45" i="9"/>
  <c r="G46" i="9"/>
  <c r="G45" i="9" s="1"/>
  <c r="H45" i="9"/>
  <c r="F45" i="9"/>
  <c r="E45" i="9"/>
  <c r="J43" i="9"/>
  <c r="G43" i="9"/>
  <c r="J42" i="9"/>
  <c r="G42" i="9"/>
  <c r="J40" i="9"/>
  <c r="G40" i="9"/>
  <c r="J39" i="9"/>
  <c r="I39" i="9"/>
  <c r="H39" i="9"/>
  <c r="F39" i="9"/>
  <c r="E39" i="9"/>
  <c r="I38" i="9"/>
  <c r="J38" i="9" s="1"/>
  <c r="G38" i="9"/>
  <c r="I37" i="9"/>
  <c r="J37" i="9" s="1"/>
  <c r="G37" i="9"/>
  <c r="I36" i="9"/>
  <c r="J36" i="9" s="1"/>
  <c r="G36" i="9"/>
  <c r="I35" i="9"/>
  <c r="J35" i="9" s="1"/>
  <c r="G35" i="9"/>
  <c r="I34" i="9"/>
  <c r="J34" i="9" s="1"/>
  <c r="G34" i="9"/>
  <c r="I33" i="9"/>
  <c r="J33" i="9" s="1"/>
  <c r="G33" i="9"/>
  <c r="I32" i="9"/>
  <c r="J32" i="9" s="1"/>
  <c r="G32" i="9"/>
  <c r="H31" i="9"/>
  <c r="G31" i="9"/>
  <c r="F31" i="9"/>
  <c r="E31" i="9"/>
  <c r="H24" i="9"/>
  <c r="F24" i="9"/>
  <c r="E24" i="9"/>
  <c r="G22" i="9"/>
  <c r="G20" i="9"/>
  <c r="G19" i="9"/>
  <c r="G18" i="9"/>
  <c r="G16" i="9"/>
  <c r="G15" i="9"/>
  <c r="G14" i="9"/>
  <c r="G13" i="9"/>
  <c r="G11" i="9"/>
  <c r="F49" i="9" l="1"/>
  <c r="H49" i="9"/>
  <c r="G39" i="9"/>
  <c r="G24" i="9"/>
  <c r="J45" i="9"/>
  <c r="J46" i="9"/>
  <c r="J31" i="9"/>
  <c r="I31" i="9"/>
  <c r="J49" i="9" l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<sst xmlns="http://schemas.openxmlformats.org/spreadsheetml/2006/main" count="64" uniqueCount="39">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</sst>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41">
    <xf numFmtId="0" fontId="0" fillId="0" borderId="0" xfId="0"/>
    <xf numFmtId="0" fontId="4" fillId="0" borderId="0" xfId="0" applyFont="1"/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5" xfId="4" applyNumberFormat="1" applyFont="1" applyFill="1" applyBorder="1" applyAlignment="1">
      <alignment horizontal="center"/>
    </xf>
    <xf numFmtId="164" fontId="8" fillId="2" borderId="16" xfId="2" applyNumberFormat="1" applyFont="1" applyFill="1" applyBorder="1" applyAlignment="1" applyProtection="1">
      <alignment horizontal="right"/>
      <protection locked="0"/>
    </xf>
    <xf numFmtId="164" fontId="8" fillId="2" borderId="16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</xf>
    <xf numFmtId="166" fontId="8" fillId="2" borderId="16" xfId="2" applyNumberFormat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8" xfId="2" applyNumberFormat="1" applyFont="1" applyFill="1" applyBorder="1" applyAlignment="1">
      <alignment horizontal="center"/>
    </xf>
    <xf numFmtId="166" fontId="8" fillId="2" borderId="18" xfId="2" applyNumberFormat="1" applyFont="1" applyFill="1" applyBorder="1" applyAlignment="1">
      <alignment horizontal="right"/>
    </xf>
    <xf numFmtId="164" fontId="8" fillId="2" borderId="19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6" fontId="10" fillId="0" borderId="9" xfId="4" applyNumberFormat="1" applyFont="1" applyFill="1" applyBorder="1" applyAlignment="1" applyProtection="1">
      <alignment horizontal="right"/>
    </xf>
    <xf numFmtId="164" fontId="11" fillId="0" borderId="0" xfId="0" applyNumberFormat="1" applyFont="1"/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164" fontId="10" fillId="2" borderId="16" xfId="4" applyNumberFormat="1" applyFont="1" applyFill="1" applyBorder="1" applyAlignment="1">
      <alignment horizontal="right"/>
    </xf>
    <xf numFmtId="166" fontId="10" fillId="2" borderId="16" xfId="4" applyNumberFormat="1" applyFont="1" applyFill="1" applyBorder="1" applyAlignment="1">
      <alignment horizontal="right"/>
    </xf>
    <xf numFmtId="164" fontId="10" fillId="2" borderId="20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6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 applyProtection="1">
      <alignment horizontal="right"/>
      <protection locked="0"/>
    </xf>
    <xf numFmtId="166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6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/>
    </xf>
    <xf numFmtId="166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0" fillId="2" borderId="16" xfId="2" applyNumberFormat="1" applyFont="1" applyFill="1" applyBorder="1" applyAlignment="1">
      <alignment horizontal="right"/>
    </xf>
    <xf numFmtId="166" fontId="10" fillId="2" borderId="16" xfId="2" applyNumberFormat="1" applyFont="1" applyFill="1" applyBorder="1" applyAlignment="1">
      <alignment horizontal="right"/>
    </xf>
    <xf numFmtId="164" fontId="10" fillId="2" borderId="20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6" fontId="10" fillId="0" borderId="16" xfId="2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0" applyNumberFormat="1" applyFont="1" applyFill="1" applyBorder="1" applyAlignment="1">
      <alignment horizontal="right" vertical="center" wrapText="1"/>
    </xf>
    <xf numFmtId="164" fontId="9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66" fontId="9" fillId="2" borderId="16" xfId="0" applyNumberFormat="1" applyFont="1" applyFill="1" applyBorder="1" applyAlignment="1">
      <alignment horizontal="righ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0" fillId="2" borderId="2" xfId="4" applyNumberFormat="1" applyFont="1" applyFill="1" applyBorder="1" applyAlignment="1">
      <alignment horizontal="right"/>
    </xf>
    <xf numFmtId="166" fontId="10" fillId="2" borderId="9" xfId="4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5" fontId="4" fillId="0" borderId="0" xfId="0" applyNumberFormat="1" applyFont="1"/>
    <xf numFmtId="165" fontId="7" fillId="0" borderId="0" xfId="0" applyNumberFormat="1" applyFont="1"/>
    <xf numFmtId="0" fontId="11" fillId="0" borderId="0" xfId="0" applyFont="1" applyFill="1" applyBorder="1"/>
    <xf numFmtId="4" fontId="11" fillId="0" borderId="0" xfId="0" applyNumberFormat="1" applyFont="1" applyFill="1" applyBorder="1"/>
    <xf numFmtId="4" fontId="11" fillId="0" borderId="0" xfId="1" applyNumberFormat="1" applyFont="1" applyFill="1" applyBorder="1"/>
    <xf numFmtId="0" fontId="11" fillId="0" borderId="0" xfId="0" applyFont="1" applyFill="1"/>
    <xf numFmtId="43" fontId="11" fillId="0" borderId="0" xfId="0" applyNumberFormat="1" applyFont="1" applyFill="1" applyBorder="1"/>
    <xf numFmtId="0" fontId="5" fillId="0" borderId="0" xfId="0" applyFont="1"/>
    <xf numFmtId="43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Border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20" fillId="0" borderId="0" xfId="0" applyFont="1"/>
    <xf numFmtId="0" fontId="11" fillId="0" borderId="0" xfId="0" applyFont="1"/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0" fillId="2" borderId="3" xfId="4" applyNumberFormat="1" applyFont="1" applyFill="1" applyBorder="1" applyAlignment="1"/>
    <xf numFmtId="164" fontId="10" fillId="2" borderId="21" xfId="4" applyNumberFormat="1" applyFont="1" applyFill="1" applyBorder="1" applyAlignment="1"/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4" fillId="2" borderId="6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0" fillId="0" borderId="3" xfId="4" applyNumberFormat="1" applyFont="1" applyFill="1" applyBorder="1" applyAlignment="1">
      <alignment horizontal="right"/>
    </xf>
    <xf numFmtId="164" fontId="10" fillId="0" borderId="21" xfId="4" applyNumberFormat="1" applyFont="1" applyFill="1" applyBorder="1" applyAlignment="1">
      <alignment horizontal="right"/>
    </xf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7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19" xfId="1" applyNumberFormat="1" applyFont="1" applyFill="1" applyBorder="1" applyAlignment="1" applyProtection="1">
      <alignment horizontal="center"/>
    </xf>
    <xf numFmtId="0" fontId="8" fillId="0" borderId="16" xfId="2" applyNumberFormat="1" applyFont="1" applyFill="1" applyBorder="1" applyAlignment="1" applyProtection="1">
      <alignment horizontal="right"/>
      <protection locked="0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7"/>
  <sheetViews>
    <sheetView showGridLines="0" tabSelected="1" zoomScale="115" zoomScaleNormal="115" workbookViewId="0"/>
  </sheetViews>
  <sheetFormatPr baseColWidth="10" defaultRowHeight="14.25" x14ac:dyDescent="0.2"/>
  <cols>
    <col min="1" max="1" width="5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1.7109375" style="1" customWidth="1"/>
    <col min="9" max="9" width="19.28515625" style="1" customWidth="1"/>
    <col min="10" max="10" width="18.7109375" style="1" customWidth="1"/>
    <col min="11" max="16384" width="11.42578125" style="1"/>
  </cols>
  <sheetData>
    <row r="1" spans="2:10" ht="15" thickBot="1" x14ac:dyDescent="0.25"/>
    <row r="2" spans="2:10" x14ac:dyDescent="0.2">
      <c r="B2" s="128" t="s">
        <v>27</v>
      </c>
      <c r="C2" s="129"/>
      <c r="D2" s="129"/>
      <c r="E2" s="129"/>
      <c r="F2" s="129"/>
      <c r="G2" s="129"/>
      <c r="H2" s="129"/>
      <c r="I2" s="129"/>
      <c r="J2" s="130"/>
    </row>
    <row r="3" spans="2:10" x14ac:dyDescent="0.2">
      <c r="B3" s="131" t="s">
        <v>0</v>
      </c>
      <c r="C3" s="132"/>
      <c r="D3" s="132"/>
      <c r="E3" s="132"/>
      <c r="F3" s="132"/>
      <c r="G3" s="132"/>
      <c r="H3" s="132"/>
      <c r="I3" s="132"/>
      <c r="J3" s="133"/>
    </row>
    <row r="4" spans="2:10" x14ac:dyDescent="0.2">
      <c r="B4" s="134" t="s">
        <v>38</v>
      </c>
      <c r="C4" s="135"/>
      <c r="D4" s="135"/>
      <c r="E4" s="135"/>
      <c r="F4" s="135"/>
      <c r="G4" s="135"/>
      <c r="H4" s="135"/>
      <c r="I4" s="135"/>
      <c r="J4" s="136"/>
    </row>
    <row r="5" spans="2:10" ht="15" thickBot="1" x14ac:dyDescent="0.25">
      <c r="B5" s="137" t="s">
        <v>28</v>
      </c>
      <c r="C5" s="138"/>
      <c r="D5" s="138"/>
      <c r="E5" s="138"/>
      <c r="F5" s="138"/>
      <c r="G5" s="138"/>
      <c r="H5" s="138"/>
      <c r="I5" s="138"/>
      <c r="J5" s="139"/>
    </row>
    <row r="6" spans="2:10" ht="15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109" t="s">
        <v>1</v>
      </c>
      <c r="C7" s="110"/>
      <c r="D7" s="111"/>
      <c r="E7" s="118" t="s">
        <v>2</v>
      </c>
      <c r="F7" s="119"/>
      <c r="G7" s="119"/>
      <c r="H7" s="119"/>
      <c r="I7" s="120"/>
      <c r="J7" s="121" t="s">
        <v>3</v>
      </c>
    </row>
    <row r="8" spans="2:10" ht="23.25" thickBot="1" x14ac:dyDescent="0.25">
      <c r="B8" s="112"/>
      <c r="C8" s="113"/>
      <c r="D8" s="114"/>
      <c r="E8" s="5" t="s">
        <v>4</v>
      </c>
      <c r="F8" s="6" t="s">
        <v>5</v>
      </c>
      <c r="G8" s="5" t="s">
        <v>6</v>
      </c>
      <c r="H8" s="5" t="s">
        <v>7</v>
      </c>
      <c r="I8" s="5" t="s">
        <v>8</v>
      </c>
      <c r="J8" s="122"/>
    </row>
    <row r="9" spans="2:10" ht="15" thickBot="1" x14ac:dyDescent="0.25">
      <c r="B9" s="112"/>
      <c r="C9" s="113"/>
      <c r="D9" s="114"/>
      <c r="E9" s="7" t="s">
        <v>9</v>
      </c>
      <c r="F9" s="7" t="s">
        <v>10</v>
      </c>
      <c r="G9" s="7" t="s">
        <v>11</v>
      </c>
      <c r="H9" s="8" t="s">
        <v>12</v>
      </c>
      <c r="I9" s="7" t="s">
        <v>13</v>
      </c>
      <c r="J9" s="7" t="s">
        <v>23</v>
      </c>
    </row>
    <row r="10" spans="2:10" x14ac:dyDescent="0.2">
      <c r="B10" s="9"/>
      <c r="C10" s="10"/>
      <c r="D10" s="10"/>
      <c r="E10" s="11"/>
      <c r="F10" s="11"/>
      <c r="G10" s="11"/>
      <c r="H10" s="11"/>
      <c r="I10" s="11"/>
      <c r="J10" s="12"/>
    </row>
    <row r="11" spans="2:10" x14ac:dyDescent="0.2">
      <c r="B11" s="123" t="s">
        <v>14</v>
      </c>
      <c r="C11" s="124"/>
      <c r="D11" s="124"/>
      <c r="E11" s="13">
        <v>22726953.100000001</v>
      </c>
      <c r="F11" s="13"/>
      <c r="G11" s="14">
        <f t="shared" ref="G11:G22" si="0">E11+F11</f>
        <v>22726953.100000001</v>
      </c>
      <c r="H11" s="13"/>
      <c r="I11" s="15">
        <v>24626301.899999999</v>
      </c>
      <c r="J11" s="16">
        <f>I11-E11</f>
        <v>1899348.799999997</v>
      </c>
    </row>
    <row r="12" spans="2:10" ht="26.25" customHeight="1" x14ac:dyDescent="0.2">
      <c r="B12" s="123" t="s">
        <v>15</v>
      </c>
      <c r="C12" s="124"/>
      <c r="D12" s="124"/>
      <c r="E12" s="13"/>
      <c r="F12" s="13"/>
      <c r="G12" s="14"/>
      <c r="H12" s="13"/>
      <c r="I12" s="14">
        <v>0</v>
      </c>
      <c r="J12" s="16">
        <f>I12-E12</f>
        <v>0</v>
      </c>
    </row>
    <row r="13" spans="2:10" x14ac:dyDescent="0.2">
      <c r="B13" s="123" t="s">
        <v>16</v>
      </c>
      <c r="C13" s="124"/>
      <c r="D13" s="124"/>
      <c r="E13" s="13">
        <v>545975.6</v>
      </c>
      <c r="F13" s="13"/>
      <c r="G13" s="14">
        <f t="shared" si="0"/>
        <v>545975.6</v>
      </c>
      <c r="H13" s="13"/>
      <c r="I13" s="140">
        <v>556506.19999999995</v>
      </c>
      <c r="J13" s="16">
        <f t="shared" ref="J13:J22" si="1">I13-E13</f>
        <v>10530.599999999977</v>
      </c>
    </row>
    <row r="14" spans="2:10" x14ac:dyDescent="0.2">
      <c r="B14" s="123" t="s">
        <v>17</v>
      </c>
      <c r="C14" s="124"/>
      <c r="D14" s="124"/>
      <c r="E14" s="13">
        <v>7969499.0999999996</v>
      </c>
      <c r="F14" s="13"/>
      <c r="G14" s="14">
        <f t="shared" si="0"/>
        <v>7969499.0999999996</v>
      </c>
      <c r="H14" s="13"/>
      <c r="I14" s="15">
        <v>8686631.4000000004</v>
      </c>
      <c r="J14" s="16">
        <f t="shared" si="1"/>
        <v>717132.30000000075</v>
      </c>
    </row>
    <row r="15" spans="2:10" x14ac:dyDescent="0.2">
      <c r="B15" s="123" t="s">
        <v>18</v>
      </c>
      <c r="C15" s="124"/>
      <c r="D15" s="124"/>
      <c r="E15" s="14">
        <v>328060.09999999998</v>
      </c>
      <c r="F15" s="14"/>
      <c r="G15" s="14">
        <f t="shared" si="0"/>
        <v>328060.09999999998</v>
      </c>
      <c r="H15" s="14"/>
      <c r="I15" s="17">
        <v>1640820.2</v>
      </c>
      <c r="J15" s="16">
        <f t="shared" si="1"/>
        <v>1312760.1000000001</v>
      </c>
    </row>
    <row r="16" spans="2:10" x14ac:dyDescent="0.2">
      <c r="B16" s="123" t="s">
        <v>19</v>
      </c>
      <c r="C16" s="124"/>
      <c r="D16" s="124"/>
      <c r="E16" s="14">
        <v>2274144.1</v>
      </c>
      <c r="F16" s="14"/>
      <c r="G16" s="14">
        <f t="shared" si="0"/>
        <v>2274144.1</v>
      </c>
      <c r="H16" s="14"/>
      <c r="I16" s="17">
        <v>3993099.5</v>
      </c>
      <c r="J16" s="16">
        <f t="shared" si="1"/>
        <v>1718955.4</v>
      </c>
    </row>
    <row r="17" spans="2:10" ht="26.25" customHeight="1" x14ac:dyDescent="0.2">
      <c r="B17" s="123" t="s">
        <v>29</v>
      </c>
      <c r="C17" s="124"/>
      <c r="D17" s="124"/>
      <c r="E17" s="13"/>
      <c r="F17" s="13"/>
      <c r="G17" s="14"/>
      <c r="H17" s="13"/>
      <c r="I17" s="14">
        <v>0</v>
      </c>
      <c r="J17" s="16"/>
    </row>
    <row r="18" spans="2:10" ht="35.25" customHeight="1" x14ac:dyDescent="0.2">
      <c r="B18" s="123" t="s">
        <v>30</v>
      </c>
      <c r="C18" s="124"/>
      <c r="D18" s="124"/>
      <c r="E18" s="13">
        <v>233431383.40000001</v>
      </c>
      <c r="F18" s="13"/>
      <c r="G18" s="14">
        <f t="shared" si="0"/>
        <v>233431383.40000001</v>
      </c>
      <c r="H18" s="13"/>
      <c r="I18" s="15">
        <v>237918207.80000001</v>
      </c>
      <c r="J18" s="16">
        <f t="shared" si="1"/>
        <v>4486824.400000006</v>
      </c>
    </row>
    <row r="19" spans="2:10" ht="30.75" customHeight="1" x14ac:dyDescent="0.2">
      <c r="B19" s="123" t="s">
        <v>31</v>
      </c>
      <c r="C19" s="124"/>
      <c r="D19" s="124"/>
      <c r="E19" s="13">
        <v>4869138.2</v>
      </c>
      <c r="F19" s="13"/>
      <c r="G19" s="14">
        <f t="shared" si="0"/>
        <v>4869138.2</v>
      </c>
      <c r="H19" s="13"/>
      <c r="I19" s="15">
        <v>3977632.6</v>
      </c>
      <c r="J19" s="16">
        <f t="shared" si="1"/>
        <v>-891505.60000000009</v>
      </c>
    </row>
    <row r="20" spans="2:10" x14ac:dyDescent="0.2">
      <c r="B20" s="123" t="s">
        <v>20</v>
      </c>
      <c r="C20" s="124"/>
      <c r="D20" s="124"/>
      <c r="E20" s="13">
        <v>6022275.5</v>
      </c>
      <c r="F20" s="13"/>
      <c r="G20" s="14">
        <f t="shared" si="0"/>
        <v>6022275.5</v>
      </c>
      <c r="H20" s="13"/>
      <c r="I20" s="15">
        <v>6479034</v>
      </c>
      <c r="J20" s="16">
        <f t="shared" si="1"/>
        <v>456758.5</v>
      </c>
    </row>
    <row r="21" spans="2:10" x14ac:dyDescent="0.2">
      <c r="B21" s="19"/>
      <c r="C21" s="20"/>
      <c r="D21" s="20"/>
      <c r="E21" s="13"/>
      <c r="F21" s="13"/>
      <c r="G21" s="14"/>
      <c r="H21" s="13"/>
      <c r="I21" s="14"/>
      <c r="J21" s="16"/>
    </row>
    <row r="22" spans="2:10" x14ac:dyDescent="0.2">
      <c r="B22" s="125" t="s">
        <v>25</v>
      </c>
      <c r="C22" s="126"/>
      <c r="D22" s="127"/>
      <c r="E22" s="13">
        <v>6442504.4000000004</v>
      </c>
      <c r="F22" s="13"/>
      <c r="G22" s="14">
        <f t="shared" si="0"/>
        <v>6442504.4000000004</v>
      </c>
      <c r="H22" s="13"/>
      <c r="I22" s="18">
        <v>5619323.7000000002</v>
      </c>
      <c r="J22" s="16">
        <f t="shared" si="1"/>
        <v>-823180.70000000019</v>
      </c>
    </row>
    <row r="23" spans="2:10" ht="15" thickBot="1" x14ac:dyDescent="0.25">
      <c r="B23" s="125" t="s">
        <v>26</v>
      </c>
      <c r="C23" s="126"/>
      <c r="D23" s="127"/>
      <c r="E23" s="21"/>
      <c r="F23" s="21"/>
      <c r="G23" s="21"/>
      <c r="H23" s="21"/>
      <c r="I23" s="22"/>
      <c r="J23" s="23"/>
    </row>
    <row r="24" spans="2:10" ht="16.5" customHeight="1" thickBot="1" x14ac:dyDescent="0.25">
      <c r="B24" s="24"/>
      <c r="C24" s="25"/>
      <c r="D24" s="26" t="s">
        <v>21</v>
      </c>
      <c r="E24" s="27">
        <f>SUM(E11:E22)</f>
        <v>284609933.5</v>
      </c>
      <c r="F24" s="27">
        <f>F11+F12+F13+F14+F15+F16+F17+F18+F19+F20</f>
        <v>0</v>
      </c>
      <c r="G24" s="27">
        <f>SUM(G11:G22)</f>
        <v>284609933.5</v>
      </c>
      <c r="H24" s="27">
        <f>H11+H12+H13+H14+H15+H16+H17+H18+H19+H20</f>
        <v>0</v>
      </c>
      <c r="I24" s="28">
        <v>293497557.19999999</v>
      </c>
      <c r="J24" s="105">
        <v>8887623.6999999993</v>
      </c>
    </row>
    <row r="25" spans="2:10" ht="15" thickBot="1" x14ac:dyDescent="0.25">
      <c r="E25" s="29"/>
      <c r="F25" s="29"/>
      <c r="G25" s="29"/>
      <c r="H25" s="107" t="s">
        <v>24</v>
      </c>
      <c r="I25" s="108"/>
      <c r="J25" s="106"/>
    </row>
    <row r="26" spans="2:10" ht="10.5" customHeight="1" thickBot="1" x14ac:dyDescent="0.25"/>
    <row r="27" spans="2:10" ht="15" thickBot="1" x14ac:dyDescent="0.25">
      <c r="B27" s="109" t="s">
        <v>37</v>
      </c>
      <c r="C27" s="110"/>
      <c r="D27" s="111"/>
      <c r="E27" s="118" t="s">
        <v>2</v>
      </c>
      <c r="F27" s="119"/>
      <c r="G27" s="119"/>
      <c r="H27" s="119"/>
      <c r="I27" s="120"/>
      <c r="J27" s="121" t="s">
        <v>3</v>
      </c>
    </row>
    <row r="28" spans="2:10" ht="24.75" thickBot="1" x14ac:dyDescent="0.25">
      <c r="B28" s="112"/>
      <c r="C28" s="113"/>
      <c r="D28" s="114"/>
      <c r="E28" s="5" t="s">
        <v>4</v>
      </c>
      <c r="F28" s="30" t="s">
        <v>22</v>
      </c>
      <c r="G28" s="5" t="s">
        <v>6</v>
      </c>
      <c r="H28" s="5" t="s">
        <v>7</v>
      </c>
      <c r="I28" s="5" t="s">
        <v>8</v>
      </c>
      <c r="J28" s="122"/>
    </row>
    <row r="29" spans="2:10" ht="15" thickBot="1" x14ac:dyDescent="0.25">
      <c r="B29" s="115"/>
      <c r="C29" s="116"/>
      <c r="D29" s="117"/>
      <c r="E29" s="31" t="s">
        <v>9</v>
      </c>
      <c r="F29" s="31" t="s">
        <v>10</v>
      </c>
      <c r="G29" s="31" t="s">
        <v>11</v>
      </c>
      <c r="H29" s="31" t="s">
        <v>12</v>
      </c>
      <c r="I29" s="31" t="s">
        <v>13</v>
      </c>
      <c r="J29" s="31" t="s">
        <v>23</v>
      </c>
    </row>
    <row r="30" spans="2:10" ht="8.25" customHeight="1" x14ac:dyDescent="0.2">
      <c r="B30" s="32"/>
      <c r="C30" s="33"/>
      <c r="D30" s="34"/>
      <c r="E30" s="35"/>
      <c r="F30" s="35"/>
      <c r="G30" s="35"/>
      <c r="H30" s="35"/>
      <c r="I30" s="35"/>
      <c r="J30" s="36"/>
    </row>
    <row r="31" spans="2:10" ht="23.25" customHeight="1" x14ac:dyDescent="0.2">
      <c r="B31" s="100" t="s">
        <v>32</v>
      </c>
      <c r="C31" s="101"/>
      <c r="D31" s="102"/>
      <c r="E31" s="37">
        <f>E32+E33+E34+E35+E36 +E37+E38</f>
        <v>272145153.60000002</v>
      </c>
      <c r="F31" s="37">
        <f>F32+F33+F34+F35+F36+F37+F38</f>
        <v>0</v>
      </c>
      <c r="G31" s="37">
        <f>G32+G33+G34+G35+G36 +G37+G38</f>
        <v>272145153.60000002</v>
      </c>
      <c r="H31" s="37">
        <f>H32+H33+H34+H35+H36+H37+H38</f>
        <v>0</v>
      </c>
      <c r="I31" s="38">
        <f>I32+I33+I34+I35+I36+I37+I38</f>
        <v>281399199.60000002</v>
      </c>
      <c r="J31" s="39">
        <f>J32+J33+J34+J35+J36+J37</f>
        <v>10145551.600000003</v>
      </c>
    </row>
    <row r="32" spans="2:10" x14ac:dyDescent="0.2">
      <c r="B32" s="40"/>
      <c r="C32" s="93" t="s">
        <v>14</v>
      </c>
      <c r="D32" s="94"/>
      <c r="E32" s="13">
        <v>22726953.100000001</v>
      </c>
      <c r="F32" s="41"/>
      <c r="G32" s="42">
        <f t="shared" ref="G32:G38" si="2">E32+F32</f>
        <v>22726953.100000001</v>
      </c>
      <c r="H32" s="41"/>
      <c r="I32" s="15">
        <f>+I11</f>
        <v>24626301.899999999</v>
      </c>
      <c r="J32" s="43">
        <f t="shared" ref="J32:J38" si="3">I32-E32</f>
        <v>1899348.799999997</v>
      </c>
    </row>
    <row r="33" spans="2:10" x14ac:dyDescent="0.2">
      <c r="B33" s="40"/>
      <c r="C33" s="93" t="s">
        <v>16</v>
      </c>
      <c r="D33" s="94"/>
      <c r="E33" s="13">
        <v>545975.6</v>
      </c>
      <c r="F33" s="41"/>
      <c r="G33" s="42">
        <f t="shared" si="2"/>
        <v>545975.6</v>
      </c>
      <c r="H33" s="41"/>
      <c r="I33" s="15">
        <f>+I13</f>
        <v>556506.19999999995</v>
      </c>
      <c r="J33" s="43">
        <f t="shared" si="3"/>
        <v>10530.599999999977</v>
      </c>
    </row>
    <row r="34" spans="2:10" x14ac:dyDescent="0.2">
      <c r="B34" s="40"/>
      <c r="C34" s="93" t="s">
        <v>17</v>
      </c>
      <c r="D34" s="94"/>
      <c r="E34" s="13">
        <v>7969499.0999999996</v>
      </c>
      <c r="F34" s="41"/>
      <c r="G34" s="42">
        <f t="shared" si="2"/>
        <v>7969499.0999999996</v>
      </c>
      <c r="H34" s="41"/>
      <c r="I34" s="15">
        <f>+I14</f>
        <v>8686631.4000000004</v>
      </c>
      <c r="J34" s="43">
        <f t="shared" si="3"/>
        <v>717132.30000000075</v>
      </c>
    </row>
    <row r="35" spans="2:10" x14ac:dyDescent="0.2">
      <c r="B35" s="40"/>
      <c r="C35" s="93" t="s">
        <v>18</v>
      </c>
      <c r="D35" s="94"/>
      <c r="E35" s="14">
        <v>328060.09999999998</v>
      </c>
      <c r="F35" s="42"/>
      <c r="G35" s="42">
        <f t="shared" si="2"/>
        <v>328060.09999999998</v>
      </c>
      <c r="H35" s="42"/>
      <c r="I35" s="17">
        <f>+I15</f>
        <v>1640820.2</v>
      </c>
      <c r="J35" s="43">
        <f t="shared" si="3"/>
        <v>1312760.1000000001</v>
      </c>
    </row>
    <row r="36" spans="2:10" x14ac:dyDescent="0.2">
      <c r="B36" s="40"/>
      <c r="C36" s="93" t="s">
        <v>19</v>
      </c>
      <c r="D36" s="94"/>
      <c r="E36" s="14">
        <v>2274144.1</v>
      </c>
      <c r="F36" s="42"/>
      <c r="G36" s="42">
        <f t="shared" si="2"/>
        <v>2274144.1</v>
      </c>
      <c r="H36" s="42"/>
      <c r="I36" s="17">
        <f>+I16</f>
        <v>3993099.5</v>
      </c>
      <c r="J36" s="43">
        <f t="shared" si="3"/>
        <v>1718955.4</v>
      </c>
    </row>
    <row r="37" spans="2:10" ht="44.25" customHeight="1" x14ac:dyDescent="0.2">
      <c r="B37" s="40"/>
      <c r="C37" s="93" t="s">
        <v>30</v>
      </c>
      <c r="D37" s="94"/>
      <c r="E37" s="13">
        <v>233431383.40000001</v>
      </c>
      <c r="F37" s="41"/>
      <c r="G37" s="13">
        <f t="shared" si="2"/>
        <v>233431383.40000001</v>
      </c>
      <c r="H37" s="41"/>
      <c r="I37" s="15">
        <f>+I18</f>
        <v>237918207.80000001</v>
      </c>
      <c r="J37" s="44">
        <f t="shared" si="3"/>
        <v>4486824.400000006</v>
      </c>
    </row>
    <row r="38" spans="2:10" ht="36.75" customHeight="1" x14ac:dyDescent="0.2">
      <c r="B38" s="40"/>
      <c r="C38" s="93" t="s">
        <v>31</v>
      </c>
      <c r="D38" s="94"/>
      <c r="E38" s="41">
        <v>4869138.2</v>
      </c>
      <c r="F38" s="41"/>
      <c r="G38" s="42">
        <f t="shared" si="2"/>
        <v>4869138.2</v>
      </c>
      <c r="H38" s="41"/>
      <c r="I38" s="45">
        <f>+I19</f>
        <v>3977632.6</v>
      </c>
      <c r="J38" s="46">
        <f t="shared" si="3"/>
        <v>-891505.60000000009</v>
      </c>
    </row>
    <row r="39" spans="2:10" ht="49.5" customHeight="1" x14ac:dyDescent="0.2">
      <c r="B39" s="100" t="s">
        <v>33</v>
      </c>
      <c r="C39" s="101"/>
      <c r="D39" s="102"/>
      <c r="E39" s="47">
        <f t="shared" ref="E39:J39" si="4">E40+E42+E43</f>
        <v>0</v>
      </c>
      <c r="F39" s="47">
        <f t="shared" si="4"/>
        <v>0</v>
      </c>
      <c r="G39" s="47">
        <f t="shared" si="4"/>
        <v>0</v>
      </c>
      <c r="H39" s="47">
        <f t="shared" si="4"/>
        <v>0</v>
      </c>
      <c r="I39" s="48">
        <f t="shared" si="4"/>
        <v>0</v>
      </c>
      <c r="J39" s="49">
        <f t="shared" si="4"/>
        <v>0</v>
      </c>
    </row>
    <row r="40" spans="2:10" ht="26.25" customHeight="1" x14ac:dyDescent="0.2">
      <c r="B40" s="50"/>
      <c r="C40" s="93" t="s">
        <v>15</v>
      </c>
      <c r="D40" s="94"/>
      <c r="E40" s="41"/>
      <c r="F40" s="41"/>
      <c r="G40" s="42">
        <f>E40+F40</f>
        <v>0</v>
      </c>
      <c r="H40" s="41"/>
      <c r="I40" s="51"/>
      <c r="J40" s="43">
        <f>I40-E40</f>
        <v>0</v>
      </c>
    </row>
    <row r="41" spans="2:10" ht="26.25" customHeight="1" x14ac:dyDescent="0.2">
      <c r="B41" s="50"/>
      <c r="C41" s="103" t="s">
        <v>18</v>
      </c>
      <c r="D41" s="104"/>
      <c r="E41" s="41"/>
      <c r="F41" s="41"/>
      <c r="G41" s="42"/>
      <c r="H41" s="41"/>
      <c r="I41" s="51"/>
      <c r="J41" s="43"/>
    </row>
    <row r="42" spans="2:10" ht="35.25" customHeight="1" x14ac:dyDescent="0.2">
      <c r="B42" s="40"/>
      <c r="C42" s="93" t="s">
        <v>34</v>
      </c>
      <c r="D42" s="94"/>
      <c r="E42" s="41"/>
      <c r="F42" s="41"/>
      <c r="G42" s="42">
        <f>E42+F42</f>
        <v>0</v>
      </c>
      <c r="H42" s="41"/>
      <c r="I42" s="51"/>
      <c r="J42" s="43">
        <f>I42-E42</f>
        <v>0</v>
      </c>
    </row>
    <row r="43" spans="2:10" ht="34.5" customHeight="1" x14ac:dyDescent="0.2">
      <c r="B43" s="40"/>
      <c r="C43" s="93" t="s">
        <v>31</v>
      </c>
      <c r="D43" s="94"/>
      <c r="E43" s="41"/>
      <c r="F43" s="41"/>
      <c r="G43" s="42">
        <f>E43+F43</f>
        <v>0</v>
      </c>
      <c r="H43" s="41"/>
      <c r="I43" s="51"/>
      <c r="J43" s="43">
        <f>I43-E43</f>
        <v>0</v>
      </c>
    </row>
    <row r="44" spans="2:10" x14ac:dyDescent="0.2">
      <c r="B44" s="52"/>
      <c r="C44" s="53"/>
      <c r="D44" s="54"/>
      <c r="E44" s="55"/>
      <c r="F44" s="55"/>
      <c r="G44" s="55"/>
      <c r="H44" s="55"/>
      <c r="I44" s="56"/>
      <c r="J44" s="57"/>
    </row>
    <row r="45" spans="2:10" x14ac:dyDescent="0.2">
      <c r="B45" s="50" t="s">
        <v>35</v>
      </c>
      <c r="C45" s="58"/>
      <c r="D45" s="59"/>
      <c r="E45" s="55">
        <f>E46</f>
        <v>6022275.5</v>
      </c>
      <c r="F45" s="55">
        <f>F46</f>
        <v>0</v>
      </c>
      <c r="G45" s="55">
        <f>G46</f>
        <v>6022275.5</v>
      </c>
      <c r="H45" s="55">
        <f>H46</f>
        <v>0</v>
      </c>
      <c r="I45" s="60">
        <f>I46+I47+I48</f>
        <v>12098357.699999999</v>
      </c>
      <c r="J45" s="43">
        <f>I45-E45</f>
        <v>6076082.1999999993</v>
      </c>
    </row>
    <row r="46" spans="2:10" ht="28.5" customHeight="1" x14ac:dyDescent="0.2">
      <c r="B46" s="40"/>
      <c r="C46" s="93" t="s">
        <v>20</v>
      </c>
      <c r="D46" s="94"/>
      <c r="E46" s="42">
        <v>6022275.5</v>
      </c>
      <c r="F46" s="61"/>
      <c r="G46" s="42">
        <f>E46+F46</f>
        <v>6022275.5</v>
      </c>
      <c r="H46" s="41"/>
      <c r="I46" s="62">
        <v>6479034</v>
      </c>
      <c r="J46" s="63">
        <f>I46-E46</f>
        <v>456758.5</v>
      </c>
    </row>
    <row r="47" spans="2:10" ht="16.5" customHeight="1" x14ac:dyDescent="0.2">
      <c r="B47" s="40"/>
      <c r="C47" s="64" t="s">
        <v>25</v>
      </c>
      <c r="D47" s="65"/>
      <c r="E47" s="42">
        <v>6442504.4000000004</v>
      </c>
      <c r="F47" s="61"/>
      <c r="G47" s="42">
        <f>E47+F47</f>
        <v>6442504.4000000004</v>
      </c>
      <c r="H47" s="41"/>
      <c r="I47" s="62">
        <v>5619323.7000000002</v>
      </c>
      <c r="J47" s="63">
        <f>I47-E47</f>
        <v>-823180.70000000019</v>
      </c>
    </row>
    <row r="48" spans="2:10" ht="12.75" customHeight="1" thickBot="1" x14ac:dyDescent="0.25">
      <c r="B48" s="40"/>
      <c r="C48" s="64" t="s">
        <v>36</v>
      </c>
      <c r="D48" s="65"/>
      <c r="E48" s="42"/>
      <c r="F48" s="61"/>
      <c r="G48" s="42"/>
      <c r="H48" s="41"/>
      <c r="I48" s="66"/>
      <c r="J48" s="63"/>
    </row>
    <row r="49" spans="2:10" ht="20.25" customHeight="1" thickBot="1" x14ac:dyDescent="0.25">
      <c r="B49" s="67"/>
      <c r="C49" s="68"/>
      <c r="D49" s="69"/>
      <c r="E49" s="70">
        <v>284609933.5</v>
      </c>
      <c r="F49" s="70">
        <f>F31+F39+F45</f>
        <v>0</v>
      </c>
      <c r="G49" s="70">
        <v>284609933.5</v>
      </c>
      <c r="H49" s="70">
        <f>H31+H39+H45</f>
        <v>0</v>
      </c>
      <c r="I49" s="71">
        <v>293497557.19999999</v>
      </c>
      <c r="J49" s="95">
        <f>I49-G49</f>
        <v>8887623.6999999881</v>
      </c>
    </row>
    <row r="50" spans="2:10" ht="15" thickBot="1" x14ac:dyDescent="0.25">
      <c r="B50" s="72"/>
      <c r="C50" s="72"/>
      <c r="D50" s="72"/>
      <c r="E50" s="73"/>
      <c r="F50" s="73"/>
      <c r="G50" s="73"/>
      <c r="H50" s="97" t="s">
        <v>24</v>
      </c>
      <c r="I50" s="98"/>
      <c r="J50" s="96"/>
    </row>
    <row r="51" spans="2:10" x14ac:dyDescent="0.2">
      <c r="B51" s="99"/>
      <c r="C51" s="99"/>
      <c r="D51" s="99"/>
      <c r="E51" s="99"/>
      <c r="F51" s="99"/>
      <c r="G51" s="99"/>
      <c r="H51" s="99"/>
      <c r="I51" s="99"/>
      <c r="J51" s="99"/>
    </row>
    <row r="52" spans="2:10" x14ac:dyDescent="0.2">
      <c r="E52" s="74"/>
      <c r="I52" s="75"/>
    </row>
    <row r="53" spans="2:10" s="79" customFormat="1" ht="12" x14ac:dyDescent="0.2">
      <c r="B53" s="76"/>
      <c r="C53" s="76"/>
      <c r="D53" s="76"/>
      <c r="E53" s="77"/>
      <c r="F53" s="78"/>
      <c r="H53" s="80"/>
      <c r="I53" s="76"/>
      <c r="J53" s="76"/>
    </row>
    <row r="54" spans="2:10" s="79" customFormat="1" ht="12" x14ac:dyDescent="0.2">
      <c r="B54" s="76"/>
      <c r="C54" s="76"/>
      <c r="D54" s="76"/>
      <c r="E54" s="77"/>
      <c r="F54" s="78"/>
      <c r="H54" s="80"/>
      <c r="I54" s="76"/>
      <c r="J54" s="76"/>
    </row>
    <row r="55" spans="2:10" s="79" customFormat="1" ht="12" x14ac:dyDescent="0.2">
      <c r="B55" s="76"/>
      <c r="C55" s="76"/>
      <c r="D55" s="76"/>
      <c r="E55" s="77"/>
      <c r="F55" s="78"/>
      <c r="H55" s="80"/>
      <c r="I55" s="76"/>
      <c r="J55" s="76"/>
    </row>
    <row r="56" spans="2:10" s="79" customFormat="1" ht="15" customHeight="1" x14ac:dyDescent="0.2">
      <c r="B56" s="90"/>
      <c r="C56" s="90"/>
      <c r="D56" s="90"/>
      <c r="E56" s="90"/>
      <c r="F56" s="90"/>
      <c r="G56" s="90"/>
      <c r="H56" s="90"/>
      <c r="I56" s="90"/>
      <c r="J56" s="90"/>
    </row>
    <row r="57" spans="2:10" s="79" customFormat="1" ht="12" x14ac:dyDescent="0.2">
      <c r="B57" s="81"/>
      <c r="G57" s="81"/>
      <c r="H57" s="82"/>
      <c r="I57" s="81"/>
    </row>
    <row r="58" spans="2:10" s="79" customFormat="1" ht="12" x14ac:dyDescent="0.2">
      <c r="B58" s="81"/>
      <c r="D58" s="83"/>
      <c r="F58" s="83"/>
      <c r="G58" s="81"/>
      <c r="H58" s="84"/>
    </row>
    <row r="59" spans="2:10" s="79" customFormat="1" ht="12" x14ac:dyDescent="0.2">
      <c r="B59" s="84"/>
      <c r="C59" s="76"/>
      <c r="D59" s="84"/>
      <c r="E59" s="76"/>
      <c r="F59" s="84"/>
      <c r="G59" s="84"/>
      <c r="H59" s="84"/>
      <c r="I59" s="76"/>
      <c r="J59" s="76"/>
    </row>
    <row r="60" spans="2:10" s="79" customFormat="1" ht="12" x14ac:dyDescent="0.2">
      <c r="B60" s="91"/>
      <c r="C60" s="91"/>
      <c r="D60" s="91"/>
      <c r="E60" s="91"/>
      <c r="F60" s="91"/>
      <c r="G60" s="91"/>
      <c r="H60" s="91"/>
      <c r="I60" s="91"/>
      <c r="J60" s="91"/>
    </row>
    <row r="61" spans="2:10" s="79" customFormat="1" ht="15" customHeight="1" x14ac:dyDescent="0.2">
      <c r="B61" s="90"/>
      <c r="C61" s="90"/>
      <c r="D61" s="90"/>
      <c r="E61" s="92"/>
      <c r="F61" s="92"/>
      <c r="G61" s="92"/>
      <c r="H61" s="92"/>
      <c r="I61" s="92"/>
      <c r="J61" s="92"/>
    </row>
    <row r="62" spans="2:10" s="79" customFormat="1" ht="15" customHeight="1" x14ac:dyDescent="0.2">
      <c r="B62" s="89"/>
      <c r="C62" s="89"/>
      <c r="D62" s="89"/>
      <c r="E62" s="89"/>
      <c r="F62" s="89"/>
      <c r="G62" s="89"/>
      <c r="H62" s="90"/>
      <c r="I62" s="90"/>
      <c r="J62" s="90"/>
    </row>
    <row r="63" spans="2:10" s="79" customFormat="1" ht="15" x14ac:dyDescent="0.25">
      <c r="B63" s="85"/>
      <c r="C63" s="85"/>
      <c r="D63" s="85"/>
      <c r="E63" s="86"/>
      <c r="F63" s="86"/>
      <c r="G63" s="86"/>
      <c r="H63" s="87"/>
      <c r="I63" s="83"/>
      <c r="J63" s="87"/>
    </row>
    <row r="64" spans="2:10" s="79" customFormat="1" ht="15" x14ac:dyDescent="0.25">
      <c r="B64" s="81"/>
      <c r="C64" s="81"/>
      <c r="D64" s="86"/>
      <c r="E64" s="86"/>
      <c r="F64" s="81"/>
      <c r="G64" s="81"/>
      <c r="H64" s="87"/>
      <c r="I64" s="87"/>
      <c r="J64" s="87"/>
    </row>
    <row r="65" spans="2:10" s="79" customFormat="1" ht="12.75" x14ac:dyDescent="0.2">
      <c r="B65" s="76"/>
      <c r="C65" s="86"/>
      <c r="D65" s="86"/>
      <c r="E65" s="86"/>
      <c r="F65" s="78"/>
      <c r="G65" s="76"/>
    </row>
    <row r="66" spans="2:10" s="79" customFormat="1" ht="15" x14ac:dyDescent="0.25">
      <c r="B66" s="81"/>
      <c r="C66" s="81"/>
      <c r="D66" s="81"/>
      <c r="E66" s="81"/>
      <c r="F66" s="81"/>
      <c r="G66" s="81"/>
      <c r="H66" s="87"/>
      <c r="I66" s="87"/>
      <c r="J66" s="87"/>
    </row>
    <row r="67" spans="2:10" s="88" customFormat="1" ht="12" x14ac:dyDescent="0.2"/>
  </sheetData>
  <mergeCells count="53">
    <mergeCell ref="B16:D16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31:D31"/>
    <mergeCell ref="B17:D17"/>
    <mergeCell ref="B18:D18"/>
    <mergeCell ref="B19:D19"/>
    <mergeCell ref="B20:D20"/>
    <mergeCell ref="B22:D22"/>
    <mergeCell ref="B23:D23"/>
    <mergeCell ref="J24:J25"/>
    <mergeCell ref="H25:I25"/>
    <mergeCell ref="B27:D29"/>
    <mergeCell ref="E27:I27"/>
    <mergeCell ref="J27:J28"/>
    <mergeCell ref="C43:D43"/>
    <mergeCell ref="C32:D32"/>
    <mergeCell ref="C33:D33"/>
    <mergeCell ref="C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6:D46"/>
    <mergeCell ref="J49:J50"/>
    <mergeCell ref="H50:I50"/>
    <mergeCell ref="B51:J51"/>
    <mergeCell ref="B56:D56"/>
    <mergeCell ref="E56:G56"/>
    <mergeCell ref="H56:J56"/>
    <mergeCell ref="B62:D62"/>
    <mergeCell ref="E62:G62"/>
    <mergeCell ref="H62:J62"/>
    <mergeCell ref="B60:D60"/>
    <mergeCell ref="E60:G60"/>
    <mergeCell ref="H60:J60"/>
    <mergeCell ref="B61:D61"/>
    <mergeCell ref="E61:G61"/>
    <mergeCell ref="H61:J61"/>
  </mergeCells>
  <pageMargins left="0.70866141732283472" right="0.70866141732283472" top="0.62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MILES</vt:lpstr>
      <vt:lpstr>MILES!Área_de_impresión</vt:lpstr>
      <vt:lpstr>MILES!OLE_LINK3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2023-02-14T19:24:26Z</cp:lastPrinted>
  <dcterms:created xsi:type="dcterms:W3CDTF">2014-09-04T16:46:21Z</dcterms:created>
  <dcterms:modified xsi:type="dcterms:W3CDTF">2023-02-14T19:24:32Z</dcterms:modified>
</cp:coreProperties>
</file>