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120" yWindow="225" windowWidth="15480" windowHeight="9855"/>
  </bookViews>
  <sheets>
    <sheet name="Clas Obj Gasto" sheetId="20" r:id="rId1"/>
  </sheets>
  <calcPr calcId="152511"/>
</workbook>
</file>

<file path=xl/calcChain.xml><?xml version="1.0" encoding="utf-8"?>
<calcChain xmlns="http://schemas.openxmlformats.org/spreadsheetml/2006/main">
  <c r="H66" i="20" l="1"/>
  <c r="G66" i="20"/>
  <c r="F66" i="20"/>
  <c r="C11" i="20" l="1"/>
  <c r="D11" i="20"/>
  <c r="F11" i="20"/>
  <c r="G11" i="20"/>
  <c r="E11" i="20"/>
  <c r="C19" i="20"/>
  <c r="D19" i="20"/>
  <c r="E19" i="20"/>
  <c r="F19" i="20"/>
  <c r="G19" i="20"/>
  <c r="H19" i="20"/>
  <c r="C29" i="20"/>
  <c r="D29" i="20"/>
  <c r="E29" i="20"/>
  <c r="F29" i="20"/>
  <c r="G29" i="20"/>
  <c r="H29" i="20"/>
  <c r="C39" i="20"/>
  <c r="D39" i="20"/>
  <c r="E39" i="20"/>
  <c r="F39" i="20"/>
  <c r="G39" i="20"/>
  <c r="H39" i="20"/>
  <c r="C48" i="20"/>
  <c r="D48" i="20"/>
  <c r="E48" i="20"/>
  <c r="F48" i="20"/>
  <c r="G48" i="20"/>
  <c r="H48" i="20"/>
  <c r="C56" i="20"/>
  <c r="D56" i="20"/>
  <c r="E56" i="20"/>
  <c r="F56" i="20"/>
  <c r="G56" i="20"/>
  <c r="H56" i="20"/>
  <c r="C60" i="20"/>
  <c r="D60" i="20"/>
  <c r="E60" i="20"/>
  <c r="F60" i="20"/>
  <c r="G60" i="20"/>
  <c r="H60" i="20"/>
  <c r="C62" i="20"/>
  <c r="D62" i="20"/>
  <c r="E62" i="20"/>
  <c r="F62" i="20"/>
  <c r="G62" i="20"/>
  <c r="H62" i="20"/>
  <c r="C66" i="20"/>
  <c r="D66" i="20"/>
  <c r="E66" i="20"/>
  <c r="C73" i="20" l="1"/>
  <c r="H11" i="20"/>
  <c r="H73" i="20" s="1"/>
  <c r="G73" i="20" l="1"/>
  <c r="E73" i="20"/>
  <c r="F73" i="20"/>
  <c r="D73" i="20"/>
</calcChain>
</file>

<file path=xl/sharedStrings.xml><?xml version="1.0" encoding="utf-8"?>
<sst xmlns="http://schemas.openxmlformats.org/spreadsheetml/2006/main" count="79" uniqueCount="79">
  <si>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</si>
  <si>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</si>
  <si>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</si>
  <si>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</si>
  <si>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</si>
  <si>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</si>
  <si>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</si>
  <si>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</si>
  <si>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</si>
  <si>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</si>
  <si>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</si>
  <si>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</si>
  <si>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Activos Intangibles</t>
  </si>
  <si>
    <t>Concepto</t>
  </si>
  <si>
    <t>(Miles de Pesos)</t>
  </si>
  <si>
    <t>Devengado</t>
  </si>
  <si>
    <t>Pagado</t>
  </si>
  <si>
    <t>Modificado</t>
  </si>
  <si>
    <t>Estado Analítico del Ejercicio del Presupuesto de Egresos del Sector Central</t>
  </si>
  <si>
    <t>Egresos</t>
  </si>
  <si>
    <t>Subejercicio</t>
  </si>
  <si>
    <t>Aprobado</t>
  </si>
  <si>
    <t>Ampliaciones/ (Reducciones)</t>
  </si>
  <si>
    <t>3 = (1 + 2 )</t>
  </si>
  <si>
    <t>6 = ( 3 - 4 )</t>
  </si>
  <si>
    <t>Clasificación por Objeto del Gasto (Capítulo y Concepto)</t>
  </si>
  <si>
    <t>SERVICIOS PERSONALES.</t>
  </si>
  <si>
    <t>Remuneraciones al Personal de Carácter Permanente</t>
  </si>
  <si>
    <t>Remueraciones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</si>
  <si>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</si>
  <si>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</si>
  <si>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</si>
  <si>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</si>
  <si>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</si>
  <si>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SUMINISTROS.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</si>
  <si>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</si>
  <si>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</si>
  <si>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</si>
  <si>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</si>
  <si>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</si>
  <si>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</si>
  <si>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</si>
  <si>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</si>
  <si>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 xml:space="preserve"> SERVICIOS GENERALES.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</si>
  <si>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</si>
  <si>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</si>
  <si>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</si>
  <si>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</si>
  <si>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</si>
  <si>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</si>
  <si>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</si>
  <si>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</si>
  <si>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</si>
  <si>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AYUDAS.</t>
  </si>
  <si>
    <t>Transferencias a Fideicomisos, Mandatos y Otros Análogos</t>
  </si>
  <si>
    <t>BIENES MUEBLES, INMUEBLES E INTANGIBLES.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</si>
  <si>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</si>
  <si>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</si>
  <si>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</si>
  <si>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</si>
  <si>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INVERSION PÚBLICA.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</si>
  <si>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</si>
  <si>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</si>
  <si>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</si>
  <si>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</si>
  <si>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</si>
  <si>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APORTACIONES.</t>
  </si>
  <si>
    <t>DEUDA PÚBLICA.</t>
  </si>
  <si>
    <t>Amortización de la Deuda Pública</t>
  </si>
  <si>
    <t>Costo de Coberturas</t>
  </si>
  <si>
    <t>Adeudos de Ejercicios Fiscales Anteriores (ADEFAS)</t>
  </si>
  <si>
    <t>Totales</t>
  </si>
  <si>
    <t>Transferencias al resto del Sector Público</t>
  </si>
  <si>
    <t>Equipo de Defensa y Seguridad</t>
  </si>
  <si>
    <t>Bienes Inmuebles</t>
  </si>
  <si>
    <t>Herramientas, Refacciones y Accesorios Menores</t>
  </si>
  <si>
    <t>Cifras Preliminares</t>
  </si>
  <si>
    <t>Sector Central del Poder Ejecutivo del Gobierno del Estado de México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</si>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</sst>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9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4" fontId="4" fillId="0" borderId="0" xfId="0" applyNumberFormat="1" applyFont="1"/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3" xfId="1" applyNumberFormat="1" applyFont="1" applyFill="1" applyBorder="1" applyAlignment="1" applyProtection="1">
      <alignment horizontal="center"/>
    </xf>
    <xf numFmtId="0" fontId="3" fillId="0" borderId="1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4" fillId="0" borderId="4" xfId="0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3" fillId="0" borderId="4" xfId="0" applyFont="1" applyFill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0" fontId="4" fillId="0" borderId="0" xfId="0" applyFont="1" applyFill="1"/>
    <xf numFmtId="164" fontId="4" fillId="0" borderId="0" xfId="0" applyNumberFormat="1" applyFont="1" applyFill="1"/>
    <xf numFmtId="0" fontId="4" fillId="0" borderId="4" xfId="0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Fill="1" applyBorder="1"/>
    <xf numFmtId="4" fontId="4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9"/>
  <sheetViews>
    <sheetView showGridLines="0" tabSelected="1" workbookViewId="0">
      <selection activeCell="B14" sqref="B14"/>
    </sheetView>
  </sheetViews>
  <sheetFormatPr baseColWidth="10" defaultRowHeight="12" x14ac:dyDescent="0.2"/>
  <cols>
    <col min="1" max="1" width="5" style="2" customWidth="1"/>
    <col min="2" max="2" width="79" style="2" customWidth="1"/>
    <col min="3" max="3" width="17" style="2" bestFit="1" customWidth="1"/>
    <col min="4" max="4" width="15.85546875" style="2" bestFit="1" customWidth="1"/>
    <col min="5" max="5" width="17" style="2" bestFit="1" customWidth="1"/>
    <col min="6" max="6" width="15.85546875" style="2" bestFit="1" customWidth="1"/>
    <col min="7" max="7" width="17" style="2" bestFit="1" customWidth="1"/>
    <col min="8" max="8" width="16.28515625" style="2" bestFit="1" customWidth="1"/>
    <col min="9" max="9" width="3.140625" style="2" customWidth="1"/>
    <col min="10" max="10" width="11.7109375" style="2" bestFit="1" customWidth="1"/>
    <col min="11" max="11" width="16" style="3" customWidth="1"/>
    <col min="12" max="12" width="11.85546875" style="2" bestFit="1" customWidth="1"/>
    <col min="13" max="16384" width="11.42578125" style="2"/>
  </cols>
  <sheetData>
    <row r="2" spans="2:9" x14ac:dyDescent="0.2">
      <c r="B2" s="1" t="s">
        <v>77</v>
      </c>
      <c r="C2" s="1"/>
      <c r="D2" s="1"/>
      <c r="E2" s="1"/>
      <c r="F2" s="1"/>
      <c r="G2" s="1"/>
      <c r="H2" s="1"/>
      <c r="I2" s="1"/>
    </row>
    <row r="3" spans="2:9" x14ac:dyDescent="0.2">
      <c r="B3" s="4" t="s">
        <v>18</v>
      </c>
      <c r="C3" s="4"/>
      <c r="D3" s="4"/>
      <c r="E3" s="4"/>
      <c r="F3" s="4"/>
      <c r="G3" s="4"/>
      <c r="H3" s="4"/>
    </row>
    <row r="4" spans="2:9" x14ac:dyDescent="0.2">
      <c r="B4" s="5" t="s">
        <v>25</v>
      </c>
      <c r="C4" s="5"/>
      <c r="D4" s="5"/>
      <c r="E4" s="5"/>
      <c r="F4" s="5"/>
      <c r="G4" s="5"/>
      <c r="H4" s="5"/>
    </row>
    <row r="5" spans="2:9" x14ac:dyDescent="0.2">
      <c r="B5" s="5" t="s">
        <v>78</v>
      </c>
      <c r="C5" s="5"/>
      <c r="D5" s="5"/>
      <c r="E5" s="5"/>
      <c r="F5" s="5"/>
      <c r="G5" s="5"/>
      <c r="H5" s="5"/>
    </row>
    <row r="6" spans="2:9" x14ac:dyDescent="0.2">
      <c r="B6" s="5" t="s">
        <v>76</v>
      </c>
      <c r="C6" s="5"/>
      <c r="D6" s="5"/>
      <c r="E6" s="5"/>
      <c r="F6" s="5"/>
      <c r="G6" s="5"/>
      <c r="H6" s="5"/>
    </row>
    <row r="7" spans="2:9" ht="12.75" thickBot="1" x14ac:dyDescent="0.25">
      <c r="B7" s="5" t="s">
        <v>14</v>
      </c>
      <c r="C7" s="5"/>
      <c r="D7" s="5"/>
      <c r="E7" s="5"/>
      <c r="F7" s="5"/>
      <c r="G7" s="5"/>
      <c r="H7" s="5"/>
    </row>
    <row r="8" spans="2:9" ht="12.75" thickBot="1" x14ac:dyDescent="0.25">
      <c r="B8" s="6" t="s">
        <v>13</v>
      </c>
      <c r="C8" s="7" t="s">
        <v>19</v>
      </c>
      <c r="D8" s="8"/>
      <c r="E8" s="8"/>
      <c r="F8" s="8"/>
      <c r="G8" s="9"/>
      <c r="H8" s="10" t="s">
        <v>20</v>
      </c>
    </row>
    <row r="9" spans="2:9" ht="24.75" thickBot="1" x14ac:dyDescent="0.25">
      <c r="B9" s="11"/>
      <c r="C9" s="12" t="s">
        <v>21</v>
      </c>
      <c r="D9" s="13" t="s">
        <v>22</v>
      </c>
      <c r="E9" s="12" t="s">
        <v>17</v>
      </c>
      <c r="F9" s="12" t="s">
        <v>15</v>
      </c>
      <c r="G9" s="12" t="s">
        <v>16</v>
      </c>
      <c r="H9" s="14"/>
    </row>
    <row r="10" spans="2:9" ht="12.75" thickBot="1" x14ac:dyDescent="0.25">
      <c r="B10" s="11"/>
      <c r="C10" s="15">
        <v>1</v>
      </c>
      <c r="D10" s="15">
        <v>2</v>
      </c>
      <c r="E10" s="15" t="s">
        <v>23</v>
      </c>
      <c r="F10" s="15">
        <v>4</v>
      </c>
      <c r="G10" s="15">
        <v>5</v>
      </c>
      <c r="H10" s="15" t="s">
        <v>24</v>
      </c>
    </row>
    <row r="11" spans="2:9" x14ac:dyDescent="0.2">
      <c r="B11" s="16" t="s">
        <v>26</v>
      </c>
      <c r="C11" s="17">
        <f t="shared" ref="C11:H11" si="0">SUM(C12:C18)</f>
        <v>60341463.083999999</v>
      </c>
      <c r="D11" s="17">
        <f t="shared" si="0"/>
        <v>19290.053890000028</v>
      </c>
      <c r="E11" s="17">
        <f t="shared" si="0"/>
        <v>60360753.137890004</v>
      </c>
      <c r="F11" s="17">
        <f t="shared" si="0"/>
        <v>41830659.723889999</v>
      </c>
      <c r="G11" s="17">
        <f t="shared" si="0"/>
        <v>41830659.723889999</v>
      </c>
      <c r="H11" s="18">
        <f t="shared" si="0"/>
        <v>18530093.414000001</v>
      </c>
    </row>
    <row r="12" spans="2:9" x14ac:dyDescent="0.2">
      <c r="B12" s="19" t="s">
        <v>27</v>
      </c>
      <c r="C12" s="20">
        <v>23999088.408679999</v>
      </c>
      <c r="D12" s="20">
        <v>-20025.261469999969</v>
      </c>
      <c r="E12" s="20">
        <v>23979063.147209998</v>
      </c>
      <c r="F12" s="20">
        <v>18738363.489229999</v>
      </c>
      <c r="G12" s="20">
        <v>18738363.489229999</v>
      </c>
      <c r="H12" s="21">
        <v>5240699.6579799997</v>
      </c>
    </row>
    <row r="13" spans="2:9" x14ac:dyDescent="0.2">
      <c r="B13" s="19" t="s">
        <v>28</v>
      </c>
      <c r="C13" s="20">
        <v>411566.70248000004</v>
      </c>
      <c r="D13" s="20">
        <v>0</v>
      </c>
      <c r="E13" s="20">
        <v>411566.70248000004</v>
      </c>
      <c r="F13" s="20">
        <v>72771.504700000005</v>
      </c>
      <c r="G13" s="20">
        <v>72771.504700000005</v>
      </c>
      <c r="H13" s="21">
        <v>338795.19778000005</v>
      </c>
    </row>
    <row r="14" spans="2:9" x14ac:dyDescent="0.2">
      <c r="B14" s="19" t="s">
        <v>29</v>
      </c>
      <c r="C14" s="20">
        <v>17222803.399400003</v>
      </c>
      <c r="D14" s="20">
        <v>20279.102729999999</v>
      </c>
      <c r="E14" s="20">
        <v>17243082.502130002</v>
      </c>
      <c r="F14" s="20">
        <v>11604363.24027</v>
      </c>
      <c r="G14" s="20">
        <v>11604363.24027</v>
      </c>
      <c r="H14" s="21">
        <v>5638719.2618600009</v>
      </c>
    </row>
    <row r="15" spans="2:9" x14ac:dyDescent="0.2">
      <c r="B15" s="19" t="s">
        <v>30</v>
      </c>
      <c r="C15" s="20">
        <v>6212080.6436599996</v>
      </c>
      <c r="D15" s="20">
        <v>21731.983179999999</v>
      </c>
      <c r="E15" s="20">
        <v>6233812.62684</v>
      </c>
      <c r="F15" s="20">
        <v>5788861.0435899999</v>
      </c>
      <c r="G15" s="20">
        <v>5788861.0435899999</v>
      </c>
      <c r="H15" s="21">
        <v>444951.58325000003</v>
      </c>
    </row>
    <row r="16" spans="2:9" x14ac:dyDescent="0.2">
      <c r="B16" s="19" t="s">
        <v>31</v>
      </c>
      <c r="C16" s="20">
        <v>8571937.5791699998</v>
      </c>
      <c r="D16" s="20">
        <v>-2737.3104699999985</v>
      </c>
      <c r="E16" s="20">
        <v>8569200.2686999999</v>
      </c>
      <c r="F16" s="20">
        <v>5525353.3558199992</v>
      </c>
      <c r="G16" s="20">
        <v>5525353.3558199992</v>
      </c>
      <c r="H16" s="21">
        <v>3043846.9128800011</v>
      </c>
    </row>
    <row r="17" spans="2:12" x14ac:dyDescent="0.2">
      <c r="B17" s="19" t="s">
        <v>32</v>
      </c>
      <c r="C17" s="20">
        <v>3675765.7783300001</v>
      </c>
      <c r="D17" s="20">
        <v>0</v>
      </c>
      <c r="E17" s="20">
        <v>3675765.7783300001</v>
      </c>
      <c r="F17" s="20">
        <v>0</v>
      </c>
      <c r="G17" s="20">
        <v>0</v>
      </c>
      <c r="H17" s="21">
        <v>3675765.7783300001</v>
      </c>
    </row>
    <row r="18" spans="2:12" x14ac:dyDescent="0.2">
      <c r="B18" s="19" t="s">
        <v>33</v>
      </c>
      <c r="C18" s="20">
        <v>248220.57227999999</v>
      </c>
      <c r="D18" s="20">
        <v>41.539920000000052</v>
      </c>
      <c r="E18" s="20">
        <v>248262.11220000003</v>
      </c>
      <c r="F18" s="20">
        <v>100947.09028</v>
      </c>
      <c r="G18" s="20">
        <v>100947.09028</v>
      </c>
      <c r="H18" s="21">
        <v>147315.02192000003</v>
      </c>
    </row>
    <row r="19" spans="2:12" s="25" customFormat="1" x14ac:dyDescent="0.2">
      <c r="B19" s="22" t="s">
        <v>34</v>
      </c>
      <c r="C19" s="23">
        <f>SUM(C20:C28)</f>
        <v>2710247.6850000001</v>
      </c>
      <c r="D19" s="23">
        <f t="shared" ref="D19:H19" si="1">SUM(D20:D28)</f>
        <v>-833371.09089999984</v>
      </c>
      <c r="E19" s="23">
        <f t="shared" si="1"/>
        <v>1876876.5940999999</v>
      </c>
      <c r="F19" s="23">
        <f t="shared" si="1"/>
        <v>849581.94422000006</v>
      </c>
      <c r="G19" s="23">
        <f t="shared" si="1"/>
        <v>846069.07534999994</v>
      </c>
      <c r="H19" s="24">
        <f t="shared" si="1"/>
        <v>1027294.64988</v>
      </c>
      <c r="J19" s="26"/>
      <c r="K19" s="26"/>
    </row>
    <row r="20" spans="2:12" s="25" customFormat="1" x14ac:dyDescent="0.2">
      <c r="B20" s="27" t="s">
        <v>35</v>
      </c>
      <c r="C20" s="20">
        <v>891892.62421000004</v>
      </c>
      <c r="D20" s="20">
        <v>-454417.13759</v>
      </c>
      <c r="E20" s="20">
        <v>437475.48662000004</v>
      </c>
      <c r="F20" s="20">
        <v>56530.427260000004</v>
      </c>
      <c r="G20" s="20">
        <v>55722.870270000007</v>
      </c>
      <c r="H20" s="21">
        <v>380945.05936000007</v>
      </c>
      <c r="K20" s="26"/>
    </row>
    <row r="21" spans="2:12" s="25" customFormat="1" x14ac:dyDescent="0.2">
      <c r="B21" s="27" t="s">
        <v>36</v>
      </c>
      <c r="C21" s="20">
        <v>880252.20554999996</v>
      </c>
      <c r="D21" s="20">
        <v>-182529.29899000001</v>
      </c>
      <c r="E21" s="20">
        <v>697722.90655999992</v>
      </c>
      <c r="F21" s="20">
        <v>524283.58320999995</v>
      </c>
      <c r="G21" s="20">
        <v>524227.35068000003</v>
      </c>
      <c r="H21" s="21">
        <v>173439.32334999996</v>
      </c>
      <c r="K21" s="26"/>
    </row>
    <row r="22" spans="2:12" s="25" customFormat="1" x14ac:dyDescent="0.2">
      <c r="B22" s="27" t="s">
        <v>37</v>
      </c>
      <c r="C22" s="20">
        <v>446.55171000000001</v>
      </c>
      <c r="D22" s="20">
        <v>-137.28771</v>
      </c>
      <c r="E22" s="20">
        <v>309.26400000000001</v>
      </c>
      <c r="F22" s="20">
        <v>126.39569</v>
      </c>
      <c r="G22" s="20">
        <v>126.39569</v>
      </c>
      <c r="H22" s="21">
        <v>182.86831000000001</v>
      </c>
      <c r="K22" s="26"/>
    </row>
    <row r="23" spans="2:12" s="25" customFormat="1" x14ac:dyDescent="0.2">
      <c r="B23" s="27" t="s">
        <v>38</v>
      </c>
      <c r="C23" s="20">
        <v>56635.44601</v>
      </c>
      <c r="D23" s="20">
        <v>-7361.5143200000011</v>
      </c>
      <c r="E23" s="20">
        <v>49273.931689999998</v>
      </c>
      <c r="F23" s="20">
        <v>19401.590769999999</v>
      </c>
      <c r="G23" s="20">
        <v>19186.39327</v>
      </c>
      <c r="H23" s="21">
        <v>29872.340919999999</v>
      </c>
      <c r="K23" s="26"/>
    </row>
    <row r="24" spans="2:12" s="25" customFormat="1" x14ac:dyDescent="0.2">
      <c r="B24" s="27" t="s">
        <v>39</v>
      </c>
      <c r="C24" s="20">
        <v>84462.951280000008</v>
      </c>
      <c r="D24" s="20">
        <v>-9512.0697700000019</v>
      </c>
      <c r="E24" s="20">
        <v>74950.881510000007</v>
      </c>
      <c r="F24" s="20">
        <v>34718.630840000005</v>
      </c>
      <c r="G24" s="20">
        <v>34101.618069999997</v>
      </c>
      <c r="H24" s="21">
        <v>40232.250670000001</v>
      </c>
      <c r="K24" s="26"/>
    </row>
    <row r="25" spans="2:12" s="25" customFormat="1" x14ac:dyDescent="0.2">
      <c r="B25" s="27" t="s">
        <v>40</v>
      </c>
      <c r="C25" s="20">
        <v>437016.42869999999</v>
      </c>
      <c r="D25" s="20">
        <v>-25772.766739999999</v>
      </c>
      <c r="E25" s="20">
        <v>411243.66196</v>
      </c>
      <c r="F25" s="20">
        <v>192793.37492999999</v>
      </c>
      <c r="G25" s="20">
        <v>191065.27088999999</v>
      </c>
      <c r="H25" s="21">
        <v>218450.28703000001</v>
      </c>
      <c r="K25" s="26"/>
    </row>
    <row r="26" spans="2:12" s="25" customFormat="1" x14ac:dyDescent="0.2">
      <c r="B26" s="27" t="s">
        <v>41</v>
      </c>
      <c r="C26" s="20">
        <v>298952.48512000003</v>
      </c>
      <c r="D26" s="20">
        <v>-132415.97236000001</v>
      </c>
      <c r="E26" s="20">
        <v>166536.51275999998</v>
      </c>
      <c r="F26" s="20">
        <v>14093.53138</v>
      </c>
      <c r="G26" s="20">
        <v>14082.346659999999</v>
      </c>
      <c r="H26" s="21">
        <v>152442.98137999998</v>
      </c>
      <c r="K26" s="26"/>
    </row>
    <row r="27" spans="2:12" s="25" customFormat="1" x14ac:dyDescent="0.2">
      <c r="B27" s="27" t="s">
        <v>42</v>
      </c>
      <c r="C27" s="20">
        <v>15288.569089999999</v>
      </c>
      <c r="D27" s="20">
        <v>-6481.8844000000008</v>
      </c>
      <c r="E27" s="20">
        <v>8806.68469</v>
      </c>
      <c r="F27" s="20">
        <v>395.32</v>
      </c>
      <c r="G27" s="20">
        <v>395.32</v>
      </c>
      <c r="H27" s="21">
        <v>8411.3646900000003</v>
      </c>
      <c r="K27" s="26"/>
    </row>
    <row r="28" spans="2:12" s="25" customFormat="1" x14ac:dyDescent="0.2">
      <c r="B28" s="27" t="s">
        <v>75</v>
      </c>
      <c r="C28" s="20">
        <v>45300.423329999998</v>
      </c>
      <c r="D28" s="20">
        <v>-14743.159019999997</v>
      </c>
      <c r="E28" s="20">
        <v>30557.264310000002</v>
      </c>
      <c r="F28" s="20">
        <v>7239.0901400000002</v>
      </c>
      <c r="G28" s="20">
        <v>7161.5098200000002</v>
      </c>
      <c r="H28" s="21">
        <v>23318.174170000002</v>
      </c>
      <c r="K28" s="26"/>
    </row>
    <row r="29" spans="2:12" s="25" customFormat="1" x14ac:dyDescent="0.2">
      <c r="B29" s="22" t="s">
        <v>43</v>
      </c>
      <c r="C29" s="23">
        <f>SUM(C30:C38)</f>
        <v>12499675.912</v>
      </c>
      <c r="D29" s="23">
        <f t="shared" ref="D29:H29" si="2">SUM(D30:D38)</f>
        <v>-267910.86620999989</v>
      </c>
      <c r="E29" s="23">
        <f t="shared" si="2"/>
        <v>12231765.045790002</v>
      </c>
      <c r="F29" s="23">
        <f t="shared" si="2"/>
        <v>6930201.8206399996</v>
      </c>
      <c r="G29" s="23">
        <f t="shared" si="2"/>
        <v>6803521.2421000004</v>
      </c>
      <c r="H29" s="24">
        <f t="shared" si="2"/>
        <v>5301563.2251500012</v>
      </c>
      <c r="J29" s="26"/>
      <c r="K29" s="26"/>
      <c r="L29" s="26"/>
    </row>
    <row r="30" spans="2:12" s="25" customFormat="1" x14ac:dyDescent="0.2">
      <c r="B30" s="27" t="s">
        <v>44</v>
      </c>
      <c r="C30" s="20">
        <v>626036.75702999998</v>
      </c>
      <c r="D30" s="20">
        <v>-21810.100820000007</v>
      </c>
      <c r="E30" s="20">
        <v>604226.65621000004</v>
      </c>
      <c r="F30" s="20">
        <v>266124.76428999996</v>
      </c>
      <c r="G30" s="20">
        <v>262474.24007</v>
      </c>
      <c r="H30" s="21">
        <v>338101.89192000008</v>
      </c>
      <c r="K30" s="26"/>
    </row>
    <row r="31" spans="2:12" s="25" customFormat="1" x14ac:dyDescent="0.2">
      <c r="B31" s="27" t="s">
        <v>45</v>
      </c>
      <c r="C31" s="20">
        <v>1423284.3549000002</v>
      </c>
      <c r="D31" s="20">
        <v>-40122.301240000008</v>
      </c>
      <c r="E31" s="20">
        <v>1383162.05366</v>
      </c>
      <c r="F31" s="20">
        <v>720397.7959599999</v>
      </c>
      <c r="G31" s="20">
        <v>646429.61615999998</v>
      </c>
      <c r="H31" s="21">
        <v>662764.25770000019</v>
      </c>
      <c r="K31" s="26"/>
    </row>
    <row r="32" spans="2:12" s="25" customFormat="1" x14ac:dyDescent="0.2">
      <c r="B32" s="27" t="s">
        <v>46</v>
      </c>
      <c r="C32" s="20">
        <v>3654806.3680100003</v>
      </c>
      <c r="D32" s="20">
        <v>-258228.23002999998</v>
      </c>
      <c r="E32" s="20">
        <v>3396578.1379800006</v>
      </c>
      <c r="F32" s="20">
        <v>1356856.00755</v>
      </c>
      <c r="G32" s="20">
        <v>1345881.6122099999</v>
      </c>
      <c r="H32" s="21">
        <v>2039722.1304300006</v>
      </c>
      <c r="K32" s="26"/>
    </row>
    <row r="33" spans="2:11" s="25" customFormat="1" x14ac:dyDescent="0.2">
      <c r="B33" s="27" t="s">
        <v>47</v>
      </c>
      <c r="C33" s="20">
        <v>1468975.7709100002</v>
      </c>
      <c r="D33" s="20">
        <v>93511.941489999997</v>
      </c>
      <c r="E33" s="20">
        <v>1562487.7124000001</v>
      </c>
      <c r="F33" s="20">
        <v>549264.06151000003</v>
      </c>
      <c r="G33" s="20">
        <v>531159.21099000005</v>
      </c>
      <c r="H33" s="21">
        <v>1013223.65089</v>
      </c>
      <c r="K33" s="26"/>
    </row>
    <row r="34" spans="2:11" s="25" customFormat="1" x14ac:dyDescent="0.2">
      <c r="B34" s="27" t="s">
        <v>48</v>
      </c>
      <c r="C34" s="20">
        <v>831129.77415999991</v>
      </c>
      <c r="D34" s="20">
        <v>-216463.19473999998</v>
      </c>
      <c r="E34" s="20">
        <v>614666.57941999997</v>
      </c>
      <c r="F34" s="20">
        <v>721914.4463800001</v>
      </c>
      <c r="G34" s="20">
        <v>703792.11557000002</v>
      </c>
      <c r="H34" s="21">
        <v>-107247.86696000016</v>
      </c>
      <c r="K34" s="26"/>
    </row>
    <row r="35" spans="2:11" s="25" customFormat="1" x14ac:dyDescent="0.2">
      <c r="B35" s="27" t="s">
        <v>49</v>
      </c>
      <c r="C35" s="20">
        <v>301325.40416999999</v>
      </c>
      <c r="D35" s="20">
        <v>428710.94323000003</v>
      </c>
      <c r="E35" s="20">
        <v>730036.34739999997</v>
      </c>
      <c r="F35" s="20">
        <v>275509.16726999998</v>
      </c>
      <c r="G35" s="20">
        <v>275509.16726999998</v>
      </c>
      <c r="H35" s="21">
        <v>454527.18012999999</v>
      </c>
      <c r="K35" s="26"/>
    </row>
    <row r="36" spans="2:11" s="25" customFormat="1" x14ac:dyDescent="0.2">
      <c r="B36" s="27" t="s">
        <v>50</v>
      </c>
      <c r="C36" s="20">
        <v>90020.91476</v>
      </c>
      <c r="D36" s="20">
        <v>-47702.332170000001</v>
      </c>
      <c r="E36" s="20">
        <v>42318.582590000013</v>
      </c>
      <c r="F36" s="20">
        <v>12122.022329999998</v>
      </c>
      <c r="G36" s="20">
        <v>12008.994789999999</v>
      </c>
      <c r="H36" s="21">
        <v>30196.560260000013</v>
      </c>
      <c r="K36" s="26"/>
    </row>
    <row r="37" spans="2:11" s="25" customFormat="1" x14ac:dyDescent="0.2">
      <c r="B37" s="27" t="s">
        <v>51</v>
      </c>
      <c r="C37" s="20">
        <v>294047.32566999999</v>
      </c>
      <c r="D37" s="20">
        <v>-143852.86741000001</v>
      </c>
      <c r="E37" s="20">
        <v>150194.45825999998</v>
      </c>
      <c r="F37" s="20">
        <v>27869.797329999998</v>
      </c>
      <c r="G37" s="20">
        <v>27869.797329999998</v>
      </c>
      <c r="H37" s="21">
        <v>122324.66093</v>
      </c>
      <c r="K37" s="26"/>
    </row>
    <row r="38" spans="2:11" s="25" customFormat="1" x14ac:dyDescent="0.2">
      <c r="B38" s="27" t="s">
        <v>52</v>
      </c>
      <c r="C38" s="20">
        <v>3810049.2423900003</v>
      </c>
      <c r="D38" s="20">
        <v>-61954.724519999996</v>
      </c>
      <c r="E38" s="20">
        <v>3748094.5178700006</v>
      </c>
      <c r="F38" s="20">
        <v>3000143.7580200001</v>
      </c>
      <c r="G38" s="20">
        <v>2998396.48771</v>
      </c>
      <c r="H38" s="21">
        <v>747950.75985000038</v>
      </c>
      <c r="K38" s="26"/>
    </row>
    <row r="39" spans="2:11" s="25" customFormat="1" x14ac:dyDescent="0.2">
      <c r="B39" s="22" t="s">
        <v>53</v>
      </c>
      <c r="C39" s="23">
        <f>SUM(C40:C47)</f>
        <v>107454281.309</v>
      </c>
      <c r="D39" s="23">
        <f t="shared" ref="D39:H39" si="3">SUM(D40:D47)</f>
        <v>-409075.02105999988</v>
      </c>
      <c r="E39" s="23">
        <f t="shared" si="3"/>
        <v>107045206.28794</v>
      </c>
      <c r="F39" s="23">
        <f t="shared" si="3"/>
        <v>72225513.074039996</v>
      </c>
      <c r="G39" s="23">
        <f t="shared" si="3"/>
        <v>72221328.044319987</v>
      </c>
      <c r="H39" s="24">
        <f t="shared" si="3"/>
        <v>34819693.2139</v>
      </c>
      <c r="J39" s="26"/>
      <c r="K39" s="26"/>
    </row>
    <row r="40" spans="2:11" s="25" customFormat="1" x14ac:dyDescent="0.2">
      <c r="B40" s="27" t="s">
        <v>0</v>
      </c>
      <c r="C40" s="20">
        <v>16894287.291999999</v>
      </c>
      <c r="D40" s="20">
        <v>0</v>
      </c>
      <c r="E40" s="20">
        <v>16894287.291999999</v>
      </c>
      <c r="F40" s="20">
        <v>12462957.955739999</v>
      </c>
      <c r="G40" s="20">
        <v>12462957.955739999</v>
      </c>
      <c r="H40" s="21">
        <v>4431329.3362600002</v>
      </c>
      <c r="K40" s="26"/>
    </row>
    <row r="41" spans="2:11" s="25" customFormat="1" x14ac:dyDescent="0.2">
      <c r="B41" s="27" t="s">
        <v>72</v>
      </c>
      <c r="C41" s="20">
        <v>49875</v>
      </c>
      <c r="D41" s="20">
        <v>-13965</v>
      </c>
      <c r="E41" s="20">
        <v>35910</v>
      </c>
      <c r="F41" s="20">
        <v>0</v>
      </c>
      <c r="G41" s="20">
        <v>0</v>
      </c>
      <c r="H41" s="21">
        <v>35910</v>
      </c>
      <c r="K41" s="28"/>
    </row>
    <row r="42" spans="2:11" s="25" customFormat="1" x14ac:dyDescent="0.2">
      <c r="B42" s="27" t="s">
        <v>1</v>
      </c>
      <c r="C42" s="20">
        <v>7190630.3513400005</v>
      </c>
      <c r="D42" s="20">
        <v>-427294.85315999994</v>
      </c>
      <c r="E42" s="20">
        <v>6763335.4981800001</v>
      </c>
      <c r="F42" s="20">
        <v>5590901.5867499998</v>
      </c>
      <c r="G42" s="20">
        <v>5590901.5867499998</v>
      </c>
      <c r="H42" s="21">
        <v>1172433.9114300003</v>
      </c>
      <c r="K42" s="26"/>
    </row>
    <row r="43" spans="2:11" s="25" customFormat="1" x14ac:dyDescent="0.2">
      <c r="B43" s="27" t="s">
        <v>2</v>
      </c>
      <c r="C43" s="20">
        <v>4537829.9596999995</v>
      </c>
      <c r="D43" s="20">
        <v>15184.190120000043</v>
      </c>
      <c r="E43" s="20">
        <v>4553014.1498199999</v>
      </c>
      <c r="F43" s="20">
        <v>1976559.1442400001</v>
      </c>
      <c r="G43" s="20">
        <v>1973777.5677100001</v>
      </c>
      <c r="H43" s="21">
        <v>2576455.0055800001</v>
      </c>
      <c r="K43" s="26"/>
    </row>
    <row r="44" spans="2:11" s="25" customFormat="1" x14ac:dyDescent="0.2">
      <c r="B44" s="27" t="s">
        <v>3</v>
      </c>
      <c r="C44" s="20">
        <v>30363.593000000001</v>
      </c>
      <c r="D44" s="20">
        <v>-10419.80717</v>
      </c>
      <c r="E44" s="20">
        <v>19943.785829999997</v>
      </c>
      <c r="F44" s="20">
        <v>1570.8534199999999</v>
      </c>
      <c r="G44" s="20">
        <v>167.40023000000002</v>
      </c>
      <c r="H44" s="21">
        <v>18372.932409999998</v>
      </c>
      <c r="K44" s="26"/>
    </row>
    <row r="45" spans="2:11" s="25" customFormat="1" x14ac:dyDescent="0.2">
      <c r="B45" s="27" t="s">
        <v>54</v>
      </c>
      <c r="C45" s="20">
        <v>78596364.923800007</v>
      </c>
      <c r="D45" s="20">
        <v>-404.23680000000002</v>
      </c>
      <c r="E45" s="20">
        <v>78595960.687000006</v>
      </c>
      <c r="F45" s="20">
        <v>52113102.57085</v>
      </c>
      <c r="G45" s="20">
        <v>52113102.57085</v>
      </c>
      <c r="H45" s="21">
        <v>26482858.116150003</v>
      </c>
      <c r="K45" s="26"/>
    </row>
    <row r="46" spans="2:11" s="25" customFormat="1" x14ac:dyDescent="0.2">
      <c r="B46" s="27" t="s">
        <v>4</v>
      </c>
      <c r="C46" s="20">
        <v>151788.74616000001</v>
      </c>
      <c r="D46" s="20">
        <v>27950.343429999997</v>
      </c>
      <c r="E46" s="20">
        <v>179739.08958999996</v>
      </c>
      <c r="F46" s="20">
        <v>80420.963040000002</v>
      </c>
      <c r="G46" s="20">
        <v>80420.963040000002</v>
      </c>
      <c r="H46" s="21">
        <v>99318.126549999972</v>
      </c>
      <c r="K46" s="26"/>
    </row>
    <row r="47" spans="2:11" s="25" customFormat="1" x14ac:dyDescent="0.2">
      <c r="B47" s="27" t="s">
        <v>5</v>
      </c>
      <c r="C47" s="20">
        <v>3141.4430000000002</v>
      </c>
      <c r="D47" s="20">
        <v>-125.65747999999996</v>
      </c>
      <c r="E47" s="20">
        <v>3015.7855199999999</v>
      </c>
      <c r="F47" s="20">
        <v>0</v>
      </c>
      <c r="G47" s="20">
        <v>0</v>
      </c>
      <c r="H47" s="21">
        <v>3015.7855199999999</v>
      </c>
      <c r="K47" s="26"/>
    </row>
    <row r="48" spans="2:11" s="25" customFormat="1" x14ac:dyDescent="0.2">
      <c r="B48" s="22" t="s">
        <v>55</v>
      </c>
      <c r="C48" s="23">
        <f t="shared" ref="C48:H48" si="4">SUM(C49:C55)</f>
        <v>4331.3379999999997</v>
      </c>
      <c r="D48" s="23">
        <f t="shared" si="4"/>
        <v>105342.37697999999</v>
      </c>
      <c r="E48" s="23">
        <f t="shared" si="4"/>
        <v>109673.71498</v>
      </c>
      <c r="F48" s="23">
        <f t="shared" si="4"/>
        <v>78699.099149999995</v>
      </c>
      <c r="G48" s="23">
        <f t="shared" si="4"/>
        <v>18621.757799999999</v>
      </c>
      <c r="H48" s="24">
        <f t="shared" si="4"/>
        <v>30974.615829999999</v>
      </c>
      <c r="K48" s="26"/>
    </row>
    <row r="49" spans="2:11" s="25" customFormat="1" x14ac:dyDescent="0.2">
      <c r="B49" s="27" t="s">
        <v>56</v>
      </c>
      <c r="C49" s="20">
        <v>676.53084000000001</v>
      </c>
      <c r="D49" s="20">
        <v>78129.237529999984</v>
      </c>
      <c r="E49" s="20">
        <v>78805.768370000005</v>
      </c>
      <c r="F49" s="20">
        <v>171.40100000000001</v>
      </c>
      <c r="G49" s="20">
        <v>21.760999999999999</v>
      </c>
      <c r="H49" s="21">
        <v>78634.367370000007</v>
      </c>
      <c r="K49" s="26"/>
    </row>
    <row r="50" spans="2:11" s="25" customFormat="1" x14ac:dyDescent="0.2">
      <c r="B50" s="27" t="s">
        <v>57</v>
      </c>
      <c r="C50" s="20">
        <v>104.95416</v>
      </c>
      <c r="D50" s="20">
        <v>836.49310999999989</v>
      </c>
      <c r="E50" s="20">
        <v>941.44727000000023</v>
      </c>
      <c r="F50" s="20">
        <v>11.04095</v>
      </c>
      <c r="G50" s="20">
        <v>0</v>
      </c>
      <c r="H50" s="21">
        <v>930.40632000000028</v>
      </c>
      <c r="K50" s="26"/>
    </row>
    <row r="51" spans="2:11" s="25" customFormat="1" x14ac:dyDescent="0.2">
      <c r="B51" s="27" t="s">
        <v>58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1">
        <v>0</v>
      </c>
      <c r="K51" s="26"/>
    </row>
    <row r="52" spans="2:11" s="25" customFormat="1" x14ac:dyDescent="0.2">
      <c r="B52" s="27" t="s">
        <v>73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1">
        <v>0</v>
      </c>
      <c r="K52" s="26"/>
    </row>
    <row r="53" spans="2:11" s="25" customFormat="1" x14ac:dyDescent="0.2">
      <c r="B53" s="27" t="s">
        <v>59</v>
      </c>
      <c r="C53" s="20">
        <v>3538.453</v>
      </c>
      <c r="D53" s="20">
        <v>7576.2155000000002</v>
      </c>
      <c r="E53" s="20">
        <v>11114.6685</v>
      </c>
      <c r="F53" s="20">
        <v>59916.660400000001</v>
      </c>
      <c r="G53" s="20">
        <v>0</v>
      </c>
      <c r="H53" s="21">
        <v>-48801.991900000001</v>
      </c>
      <c r="K53" s="26"/>
    </row>
    <row r="54" spans="2:11" s="25" customFormat="1" x14ac:dyDescent="0.2">
      <c r="B54" s="27" t="s">
        <v>74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1">
        <v>0</v>
      </c>
      <c r="J54" s="26"/>
      <c r="K54" s="26"/>
    </row>
    <row r="55" spans="2:11" s="25" customFormat="1" x14ac:dyDescent="0.2">
      <c r="B55" s="27" t="s">
        <v>12</v>
      </c>
      <c r="C55" s="20">
        <v>11.4</v>
      </c>
      <c r="D55" s="20">
        <v>18800.430840000001</v>
      </c>
      <c r="E55" s="20">
        <v>18811.830839999999</v>
      </c>
      <c r="F55" s="20">
        <v>18599.996800000001</v>
      </c>
      <c r="G55" s="20">
        <v>18599.996800000001</v>
      </c>
      <c r="H55" s="21">
        <v>211.83403999999911</v>
      </c>
      <c r="K55" s="26"/>
    </row>
    <row r="56" spans="2:11" s="25" customFormat="1" x14ac:dyDescent="0.2">
      <c r="B56" s="22" t="s">
        <v>60</v>
      </c>
      <c r="C56" s="23">
        <f>SUM(C57:C59)</f>
        <v>23420419.635000002</v>
      </c>
      <c r="D56" s="23">
        <f t="shared" ref="D56:G56" si="5">SUM(D57:D59)</f>
        <v>0</v>
      </c>
      <c r="E56" s="23">
        <f t="shared" si="5"/>
        <v>23420419.635000002</v>
      </c>
      <c r="F56" s="23">
        <f t="shared" si="5"/>
        <v>15940122.067259999</v>
      </c>
      <c r="G56" s="23">
        <f t="shared" si="5"/>
        <v>12315146.243019998</v>
      </c>
      <c r="H56" s="24">
        <f>SUM(H57:H59)</f>
        <v>7480297.5677399999</v>
      </c>
      <c r="J56" s="26"/>
      <c r="K56" s="26"/>
    </row>
    <row r="57" spans="2:11" s="25" customFormat="1" x14ac:dyDescent="0.2">
      <c r="B57" s="27" t="s">
        <v>61</v>
      </c>
      <c r="C57" s="29">
        <v>21725773.699000001</v>
      </c>
      <c r="D57" s="29">
        <v>0</v>
      </c>
      <c r="E57" s="29">
        <v>21725773.699000001</v>
      </c>
      <c r="F57" s="29">
        <v>14522631.608409999</v>
      </c>
      <c r="G57" s="29">
        <v>11584371.174439998</v>
      </c>
      <c r="H57" s="30">
        <v>7203142.0905900002</v>
      </c>
      <c r="J57" s="26"/>
      <c r="K57" s="26"/>
    </row>
    <row r="58" spans="2:11" s="25" customFormat="1" x14ac:dyDescent="0.2">
      <c r="B58" s="27" t="s">
        <v>62</v>
      </c>
      <c r="C58" s="29">
        <v>40000</v>
      </c>
      <c r="D58" s="29">
        <v>0</v>
      </c>
      <c r="E58" s="29">
        <v>40000</v>
      </c>
      <c r="F58" s="29">
        <v>107814.18462</v>
      </c>
      <c r="G58" s="29">
        <v>35624.188609999997</v>
      </c>
      <c r="H58" s="30">
        <v>-67814.18462</v>
      </c>
      <c r="J58" s="26"/>
      <c r="K58" s="26"/>
    </row>
    <row r="59" spans="2:11" s="25" customFormat="1" x14ac:dyDescent="0.2">
      <c r="B59" s="27" t="s">
        <v>63</v>
      </c>
      <c r="C59" s="29">
        <v>1654645.936</v>
      </c>
      <c r="D59" s="29">
        <v>0</v>
      </c>
      <c r="E59" s="29">
        <v>1654645.936</v>
      </c>
      <c r="F59" s="29">
        <v>1309676.2742300001</v>
      </c>
      <c r="G59" s="29">
        <v>695150.87997000001</v>
      </c>
      <c r="H59" s="30">
        <v>344969.66177000001</v>
      </c>
      <c r="K59" s="26"/>
    </row>
    <row r="60" spans="2:11" s="25" customFormat="1" x14ac:dyDescent="0.2">
      <c r="B60" s="22" t="s">
        <v>64</v>
      </c>
      <c r="C60" s="31">
        <f>+C61</f>
        <v>2560133.5290000001</v>
      </c>
      <c r="D60" s="31">
        <f t="shared" ref="D60:H60" si="6">+D61</f>
        <v>0</v>
      </c>
      <c r="E60" s="31">
        <f t="shared" si="6"/>
        <v>2560133.5290000001</v>
      </c>
      <c r="F60" s="31">
        <f t="shared" si="6"/>
        <v>2953213.5386600001</v>
      </c>
      <c r="G60" s="31">
        <f t="shared" si="6"/>
        <v>2953213.5386600001</v>
      </c>
      <c r="H60" s="32">
        <f t="shared" si="6"/>
        <v>-393080.00965999987</v>
      </c>
      <c r="K60" s="26"/>
    </row>
    <row r="61" spans="2:11" s="25" customFormat="1" x14ac:dyDescent="0.2">
      <c r="B61" s="27" t="s">
        <v>65</v>
      </c>
      <c r="C61" s="29">
        <v>2560133.5290000001</v>
      </c>
      <c r="D61" s="29">
        <v>0</v>
      </c>
      <c r="E61" s="29">
        <v>2560133.5290000001</v>
      </c>
      <c r="F61" s="29">
        <v>2953213.5386600001</v>
      </c>
      <c r="G61" s="29">
        <v>2953213.5386600001</v>
      </c>
      <c r="H61" s="30">
        <v>-393080.00965999987</v>
      </c>
      <c r="K61" s="26"/>
    </row>
    <row r="62" spans="2:11" s="25" customFormat="1" x14ac:dyDescent="0.2">
      <c r="B62" s="22" t="s">
        <v>66</v>
      </c>
      <c r="C62" s="31">
        <f>SUM(C63:C65)</f>
        <v>47198300.566</v>
      </c>
      <c r="D62" s="31">
        <f t="shared" ref="D62:H62" si="7">SUM(D63:D65)</f>
        <v>0</v>
      </c>
      <c r="E62" s="31">
        <f t="shared" si="7"/>
        <v>47198300.566</v>
      </c>
      <c r="F62" s="31">
        <f t="shared" si="7"/>
        <v>36249461.981410004</v>
      </c>
      <c r="G62" s="31">
        <f t="shared" si="7"/>
        <v>35818201.769720003</v>
      </c>
      <c r="H62" s="32">
        <f t="shared" si="7"/>
        <v>10948838.584589999</v>
      </c>
      <c r="J62" s="26"/>
      <c r="K62" s="26"/>
    </row>
    <row r="63" spans="2:11" s="25" customFormat="1" x14ac:dyDescent="0.2">
      <c r="B63" s="27" t="s">
        <v>6</v>
      </c>
      <c r="C63" s="20">
        <v>28764280.901999999</v>
      </c>
      <c r="D63" s="20">
        <v>0</v>
      </c>
      <c r="E63" s="20">
        <v>28764280.901999999</v>
      </c>
      <c r="F63" s="20">
        <v>22010003.50609</v>
      </c>
      <c r="G63" s="20">
        <v>22010003.50609</v>
      </c>
      <c r="H63" s="21">
        <v>6754277.3959099995</v>
      </c>
      <c r="K63" s="26"/>
    </row>
    <row r="64" spans="2:11" s="25" customFormat="1" x14ac:dyDescent="0.2">
      <c r="B64" s="27" t="s">
        <v>7</v>
      </c>
      <c r="C64" s="20">
        <v>17817043.449000001</v>
      </c>
      <c r="D64" s="20">
        <v>0</v>
      </c>
      <c r="E64" s="20">
        <v>17817043.449000001</v>
      </c>
      <c r="F64" s="20">
        <v>13790476.36709</v>
      </c>
      <c r="G64" s="20">
        <v>13359216.155400001</v>
      </c>
      <c r="H64" s="21">
        <v>4026567.0819099997</v>
      </c>
      <c r="K64" s="26"/>
    </row>
    <row r="65" spans="2:11" s="25" customFormat="1" x14ac:dyDescent="0.2">
      <c r="B65" s="27" t="s">
        <v>8</v>
      </c>
      <c r="C65" s="20">
        <v>616976.21499999997</v>
      </c>
      <c r="D65" s="20">
        <v>0</v>
      </c>
      <c r="E65" s="20">
        <v>616976.21499999997</v>
      </c>
      <c r="F65" s="20">
        <v>448982.10823000001</v>
      </c>
      <c r="G65" s="20">
        <v>448982.10823000001</v>
      </c>
      <c r="H65" s="21">
        <v>167994.10676999998</v>
      </c>
      <c r="K65" s="26"/>
    </row>
    <row r="66" spans="2:11" s="25" customFormat="1" x14ac:dyDescent="0.2">
      <c r="B66" s="22" t="s">
        <v>67</v>
      </c>
      <c r="C66" s="23">
        <f>SUM(C67:C72)</f>
        <v>12209356.239</v>
      </c>
      <c r="D66" s="23">
        <f t="shared" ref="D66:E66" si="8">SUM(D67:D72)</f>
        <v>0</v>
      </c>
      <c r="E66" s="23">
        <f t="shared" si="8"/>
        <v>12209356.239</v>
      </c>
      <c r="F66" s="23">
        <f>SUM(F67:F72)</f>
        <v>11316491.763629999</v>
      </c>
      <c r="G66" s="23">
        <f>SUM(G67:G72)</f>
        <v>11316491.763629999</v>
      </c>
      <c r="H66" s="24">
        <f>SUM(H67:H72)</f>
        <v>892864.47537000012</v>
      </c>
      <c r="K66" s="26"/>
    </row>
    <row r="67" spans="2:11" s="25" customFormat="1" x14ac:dyDescent="0.2">
      <c r="B67" s="27" t="s">
        <v>68</v>
      </c>
      <c r="C67" s="20">
        <v>4909591.9380000001</v>
      </c>
      <c r="D67" s="20">
        <v>0</v>
      </c>
      <c r="E67" s="20">
        <v>4909591.9380000001</v>
      </c>
      <c r="F67" s="20">
        <v>1762618.6809100001</v>
      </c>
      <c r="G67" s="20">
        <v>1762618.6809100001</v>
      </c>
      <c r="H67" s="21">
        <v>3146973.25709</v>
      </c>
      <c r="K67" s="26"/>
    </row>
    <row r="68" spans="2:11" s="25" customFormat="1" x14ac:dyDescent="0.2">
      <c r="B68" s="27" t="s">
        <v>9</v>
      </c>
      <c r="C68" s="20">
        <v>4056073.2919999999</v>
      </c>
      <c r="D68" s="20">
        <v>0</v>
      </c>
      <c r="E68" s="20">
        <v>4056073.2919999999</v>
      </c>
      <c r="F68" s="20">
        <v>2252659.8621900002</v>
      </c>
      <c r="G68" s="20">
        <v>2252659.8621900002</v>
      </c>
      <c r="H68" s="21">
        <v>1803413.4298099999</v>
      </c>
      <c r="K68" s="26"/>
    </row>
    <row r="69" spans="2:11" s="25" customFormat="1" x14ac:dyDescent="0.2">
      <c r="B69" s="27" t="s">
        <v>10</v>
      </c>
      <c r="C69" s="20">
        <v>0</v>
      </c>
      <c r="D69" s="20">
        <v>0</v>
      </c>
      <c r="E69" s="20">
        <v>0</v>
      </c>
      <c r="F69" s="20">
        <v>140671.95584000001</v>
      </c>
      <c r="G69" s="20">
        <v>140671.95584000001</v>
      </c>
      <c r="H69" s="21">
        <v>-140671.95584000001</v>
      </c>
      <c r="K69" s="26"/>
    </row>
    <row r="70" spans="2:11" s="25" customFormat="1" x14ac:dyDescent="0.2">
      <c r="B70" s="27" t="s">
        <v>11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1">
        <v>0</v>
      </c>
      <c r="K70" s="26"/>
    </row>
    <row r="71" spans="2:11" s="25" customFormat="1" x14ac:dyDescent="0.2">
      <c r="B71" s="27" t="s">
        <v>69</v>
      </c>
      <c r="C71" s="20">
        <v>0</v>
      </c>
      <c r="D71" s="20">
        <v>0</v>
      </c>
      <c r="E71" s="20">
        <v>0</v>
      </c>
      <c r="F71" s="20">
        <v>261929.42262</v>
      </c>
      <c r="G71" s="20">
        <v>261929.42262</v>
      </c>
      <c r="H71" s="21">
        <v>-261929.42262</v>
      </c>
      <c r="K71" s="26"/>
    </row>
    <row r="72" spans="2:11" s="25" customFormat="1" x14ac:dyDescent="0.2">
      <c r="B72" s="27" t="s">
        <v>70</v>
      </c>
      <c r="C72" s="20">
        <v>3243691.0090000001</v>
      </c>
      <c r="D72" s="20">
        <v>0</v>
      </c>
      <c r="E72" s="20">
        <v>3243691.0090000001</v>
      </c>
      <c r="F72" s="20">
        <v>6898611.8420699993</v>
      </c>
      <c r="G72" s="20">
        <v>6898611.8420699993</v>
      </c>
      <c r="H72" s="21">
        <v>-3654920.8330699997</v>
      </c>
      <c r="K72" s="26"/>
    </row>
    <row r="73" spans="2:11" s="25" customFormat="1" ht="17.25" customHeight="1" thickBot="1" x14ac:dyDescent="0.25">
      <c r="B73" s="33" t="s">
        <v>71</v>
      </c>
      <c r="C73" s="34">
        <f>SUM(C11+C19+C29+C39+C48+C56+C60+C62+C66)</f>
        <v>268398209.29700002</v>
      </c>
      <c r="D73" s="34">
        <f>SUM(D11+D19+D29+D39+D48+D56+D60+D62+D66)</f>
        <v>-1385724.5472999997</v>
      </c>
      <c r="E73" s="34">
        <f>+E11+E19+E29+E39+E48+E56+E60+E62+E66</f>
        <v>267012484.74969998</v>
      </c>
      <c r="F73" s="34">
        <f>SUM(F11+F19+F29+F39+F48+F56+F60+F62+F66)</f>
        <v>188373945.01289999</v>
      </c>
      <c r="G73" s="34">
        <f>SUM(G11+G19+G29+G39+G48+G56+G60+G62+G66)</f>
        <v>184123253.15848997</v>
      </c>
      <c r="H73" s="35">
        <f>+H11+H19+H29+H39+H48+H56+H60+H62+H66</f>
        <v>78638539.7368</v>
      </c>
      <c r="I73" s="2"/>
      <c r="K73" s="26"/>
    </row>
    <row r="74" spans="2:11" x14ac:dyDescent="0.2">
      <c r="C74" s="36"/>
      <c r="D74" s="23"/>
      <c r="E74" s="36"/>
      <c r="F74" s="23"/>
      <c r="G74" s="23"/>
      <c r="H74" s="20"/>
    </row>
    <row r="75" spans="2:11" x14ac:dyDescent="0.2">
      <c r="C75" s="36"/>
      <c r="D75" s="36"/>
      <c r="E75" s="36"/>
      <c r="F75" s="20"/>
      <c r="G75" s="20"/>
      <c r="H75" s="36"/>
    </row>
    <row r="76" spans="2:11" x14ac:dyDescent="0.2">
      <c r="C76" s="36"/>
      <c r="D76" s="36"/>
      <c r="E76" s="36"/>
      <c r="F76" s="20"/>
      <c r="G76" s="37"/>
    </row>
    <row r="77" spans="2:11" x14ac:dyDescent="0.2">
      <c r="G77" s="38"/>
    </row>
    <row r="79" spans="2:11" x14ac:dyDescent="0.2">
      <c r="F79" s="3"/>
    </row>
  </sheetData>
  <mergeCells count="9">
    <mergeCell ref="B2:I2"/>
    <mergeCell ref="B8:B10"/>
    <mergeCell ref="C8:G8"/>
    <mergeCell ref="H8:H9"/>
    <mergeCell ref="B3:H3"/>
    <mergeCell ref="B4:H4"/>
    <mergeCell ref="B5:H5"/>
    <mergeCell ref="B7:H7"/>
    <mergeCell ref="B6:H6"/>
  </mergeCells>
  <printOptions horizontalCentered="1"/>
  <pageMargins left="0.31496062992125984" right="0.19685039370078741" top="0.15748031496062992" bottom="0.19685039370078741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Obj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2020-10-29T18:54:00Z</cp:lastPrinted>
  <dcterms:created xsi:type="dcterms:W3CDTF">2014-04-29T22:03:03Z</dcterms:created>
  <dcterms:modified xsi:type="dcterms:W3CDTF">2020-10-29T18:54:03Z</dcterms:modified>
</cp:coreProperties>
</file>