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120" yWindow="45" windowWidth="28515" windowHeight="12330"/>
  </bookViews>
  <sheets>
    <sheet name="ANALITICO CONAC" sheetId="7" r:id="rId1"/>
    <sheet name="Septiembre_20" sheetId="8" state="hidden" r:id="rId2"/>
  </sheets>
  <calcPr calcId="152511"/>
</workbook>
</file>

<file path=xl/calcChain.xml><?xml version="1.0" encoding="utf-8"?>
<calcChain xmlns="http://schemas.openxmlformats.org/spreadsheetml/2006/main">
  <c r="C26" i="8" l="1"/>
  <c r="E24" i="8"/>
  <c r="D24" i="8"/>
  <c r="D26" i="8" s="1"/>
  <c r="C24" i="8"/>
  <c r="D19" i="8"/>
  <c r="C19" i="8"/>
  <c r="E17" i="8"/>
  <c r="E16" i="8"/>
  <c r="E15" i="8"/>
  <c r="E14" i="8"/>
  <c r="E13" i="8"/>
  <c r="E19" i="8" l="1"/>
  <c r="E26" i="8" s="1"/>
  <c r="G57" i="7"/>
  <c r="H46" i="7"/>
  <c r="H43" i="7"/>
  <c r="H57" i="7" s="1"/>
  <c r="H35" i="7"/>
  <c r="G35" i="7"/>
  <c r="G63" i="7" s="1"/>
  <c r="H63" i="7" l="1"/>
</calcChain>
</file>

<file path=xl/sharedStrings.xml><?xml version="1.0" encoding="utf-8"?>
<sst xmlns="http://schemas.openxmlformats.org/spreadsheetml/2006/main" count="108" uniqueCount="71">
  <si>
    <t>Banobras S.N.C</t>
  </si>
  <si>
    <t>Bancomer S.A</t>
  </si>
  <si>
    <t>Scotiabank S.A</t>
  </si>
  <si>
    <t>Banorte S.A</t>
  </si>
  <si>
    <t>FRAPIMEX</t>
  </si>
  <si>
    <t>Construcción y Señalamiento S.A</t>
  </si>
  <si>
    <t xml:space="preserve">Gobierno del Estado de México </t>
  </si>
  <si>
    <t>Del 01 de Enero al 30 de Septiembre de 2020</t>
  </si>
  <si>
    <t>Preeliminar</t>
  </si>
  <si>
    <t xml:space="preserve">Identificación del Crédito o Instrumento </t>
  </si>
  <si>
    <t>Créditos Bancarios</t>
  </si>
  <si>
    <t>Santander  S.A</t>
  </si>
  <si>
    <t>Total Otros Instrumentos de Deuda</t>
  </si>
  <si>
    <t xml:space="preserve">TOTAL </t>
  </si>
  <si>
    <t>del Sector Central</t>
  </si>
  <si>
    <t xml:space="preserve"> </t>
  </si>
  <si>
    <t>GOBIERNO DEL ESTADO DE MEXICO</t>
  </si>
  <si>
    <t xml:space="preserve">Estado Analitico de la Deuda y Otros Pasivos </t>
  </si>
  <si>
    <t>Del 01 de Enero de 2020 al 30 de Septiembre de 2020</t>
  </si>
  <si>
    <t>preliminares</t>
  </si>
  <si>
    <t>(miles de pesos)</t>
  </si>
  <si>
    <t>Moneda de</t>
  </si>
  <si>
    <t xml:space="preserve">Institucion </t>
  </si>
  <si>
    <t>Saldo al momento</t>
  </si>
  <si>
    <t>Saldo Final</t>
  </si>
  <si>
    <t>Denominacion de las Deudas</t>
  </si>
  <si>
    <t>Contratacion</t>
  </si>
  <si>
    <t>o Pais</t>
  </si>
  <si>
    <t>del periodo</t>
  </si>
  <si>
    <t>del Periodo</t>
  </si>
  <si>
    <t xml:space="preserve">Acreedor </t>
  </si>
  <si>
    <t xml:space="preserve">DEUDA PUBLICA </t>
  </si>
  <si>
    <t>Corto plazo</t>
  </si>
  <si>
    <t>Deuda Interna</t>
  </si>
  <si>
    <t>Instituciones de Crédito:</t>
  </si>
  <si>
    <t>Pesos</t>
  </si>
  <si>
    <t>México</t>
  </si>
  <si>
    <t>Santander S.A</t>
  </si>
  <si>
    <t>Titulos y Valores:</t>
  </si>
  <si>
    <t>Arrendamientos Financieros</t>
  </si>
  <si>
    <t>Deuda Externa</t>
  </si>
  <si>
    <t>Organismos Financieros Internacionales</t>
  </si>
  <si>
    <t>Deuda Bilateral</t>
  </si>
  <si>
    <t>Titulos y Valores</t>
  </si>
  <si>
    <t>Subtotal Corto Plazo</t>
  </si>
  <si>
    <t>Largo Plazo</t>
  </si>
  <si>
    <t>Deuda Intena</t>
  </si>
  <si>
    <t>Arrendamientos Financieros:</t>
  </si>
  <si>
    <t>Subtotal Largo Plazo</t>
  </si>
  <si>
    <t>Bono Cupon Cero</t>
  </si>
  <si>
    <t xml:space="preserve">Otros Pasivos </t>
  </si>
  <si>
    <t xml:space="preserve">TOTAL DEUDA Y OTROS PASIVOS </t>
  </si>
  <si>
    <t>Endeudamiento Neto</t>
  </si>
  <si>
    <t>(Miles de pesos)</t>
  </si>
  <si>
    <t>Contratación / Colocación</t>
  </si>
  <si>
    <t>Amortización</t>
  </si>
  <si>
    <t>A</t>
  </si>
  <si>
    <t>B</t>
  </si>
  <si>
    <t>C = A - B</t>
  </si>
  <si>
    <t xml:space="preserve">Total Céditos Bancarios </t>
  </si>
  <si>
    <t>Otros instrumentos de Deuda</t>
  </si>
  <si>
    <t>___________________________</t>
  </si>
  <si>
    <t>_______________________________</t>
  </si>
  <si>
    <t xml:space="preserve">               ____________________________________</t>
  </si>
  <si>
    <t xml:space="preserve">Jose Pascual Iglesias García </t>
  </si>
  <si>
    <t>C.P. Ma. De Jesus García Vera</t>
  </si>
  <si>
    <t xml:space="preserve">                 C.P. Ma. Veronica Contreras Mondragon </t>
  </si>
  <si>
    <t>Analista</t>
  </si>
  <si>
    <t>Subdirectora "A" de Contabilidad</t>
  </si>
  <si>
    <t xml:space="preserve">                 Directora de Contabilidad del </t>
  </si>
  <si>
    <t xml:space="preserve">                 Sector Central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</si>
</sst>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$&quot;#,##0.0"/>
    <numFmt numFmtId="166" formatCode="#,##0.0;[Red]\(#,##0.0\)"/>
    <numFmt numFmtId="167" formatCode="#,##0.0_ ;[Red]\-#,##0.0\ "/>
  </numFmts>
  <fonts count="19" x14ac:knownFonts="1">
    <font>
      <sz val="11"/>
      <color theme="1"/>
      <name val="Calibri"/>
      <family val="2"/>
      <scheme val="minor"/>
    </font>
    <font>
      <b/>
      <sz val="16"/>
      <color theme="1"/>
      <name val="Frutiger LT Std 45 Light"/>
      <family val="2"/>
    </font>
    <font>
      <b/>
      <sz val="14"/>
      <color theme="1"/>
      <name val="Frutiger LT Std 45 Light"/>
      <family val="2"/>
    </font>
    <font>
      <b/>
      <sz val="12"/>
      <color theme="1"/>
      <name val="Frutiger LT Std 45 Light"/>
      <family val="2"/>
    </font>
    <font>
      <b/>
      <sz val="11"/>
      <color theme="1"/>
      <name val="Frutiger LT Std 45 Light"/>
      <family val="2"/>
    </font>
    <font>
      <b/>
      <sz val="9"/>
      <color theme="1"/>
      <name val="Frutiger LT Std 45 Light"/>
      <family val="2"/>
    </font>
    <font>
      <sz val="11"/>
      <color theme="1"/>
      <name val="Frutiger LT Std 45 Light"/>
      <family val="2"/>
    </font>
    <font>
      <sz val="9"/>
      <color theme="1"/>
      <name val="Frutiger LT Std 45 Light"/>
      <family val="2"/>
    </font>
    <font>
      <b/>
      <sz val="10"/>
      <color theme="1"/>
      <name val="Frutiger LT Std 45 Light"/>
      <family val="2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6" fillId="0" borderId="0" xfId="0" applyFont="1"/>
    <xf numFmtId="0" fontId="4" fillId="2" borderId="11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7" fillId="0" borderId="11" xfId="0" applyFont="1" applyBorder="1"/>
    <xf numFmtId="164" fontId="7" fillId="0" borderId="11" xfId="0" applyNumberFormat="1" applyFont="1" applyBorder="1"/>
    <xf numFmtId="0" fontId="4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0" fillId="0" borderId="0" xfId="0" applyNumberFormat="1"/>
    <xf numFmtId="164" fontId="6" fillId="0" borderId="0" xfId="0" applyNumberFormat="1" applyFont="1"/>
    <xf numFmtId="4" fontId="6" fillId="0" borderId="0" xfId="0" applyNumberFormat="1" applyFont="1"/>
    <xf numFmtId="0" fontId="4" fillId="0" borderId="0" xfId="0" applyFont="1"/>
    <xf numFmtId="0" fontId="6" fillId="0" borderId="14" xfId="0" applyFont="1" applyBorder="1"/>
    <xf numFmtId="4" fontId="0" fillId="0" borderId="0" xfId="0" applyNumberFormat="1"/>
    <xf numFmtId="0" fontId="1" fillId="2" borderId="15" xfId="0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0" fontId="1" fillId="2" borderId="22" xfId="0" applyFont="1" applyFill="1" applyBorder="1"/>
    <xf numFmtId="0" fontId="4" fillId="2" borderId="9" xfId="0" applyFont="1" applyFill="1" applyBorder="1"/>
    <xf numFmtId="0" fontId="4" fillId="2" borderId="23" xfId="0" applyFont="1" applyFill="1" applyBorder="1"/>
    <xf numFmtId="0" fontId="4" fillId="2" borderId="10" xfId="0" applyFont="1" applyFill="1" applyBorder="1"/>
    <xf numFmtId="166" fontId="5" fillId="0" borderId="11" xfId="0" applyNumberFormat="1" applyFont="1" applyBorder="1"/>
    <xf numFmtId="4" fontId="9" fillId="0" borderId="0" xfId="0" applyNumberFormat="1" applyFont="1"/>
    <xf numFmtId="0" fontId="9" fillId="0" borderId="0" xfId="0" applyFont="1"/>
    <xf numFmtId="166" fontId="7" fillId="0" borderId="11" xfId="0" applyNumberFormat="1" applyFont="1" applyBorder="1"/>
    <xf numFmtId="164" fontId="4" fillId="0" borderId="11" xfId="0" applyNumberFormat="1" applyFont="1" applyBorder="1"/>
    <xf numFmtId="166" fontId="4" fillId="0" borderId="11" xfId="0" applyNumberFormat="1" applyFont="1" applyBorder="1"/>
    <xf numFmtId="0" fontId="7" fillId="0" borderId="13" xfId="0" applyFont="1" applyBorder="1"/>
    <xf numFmtId="164" fontId="7" fillId="0" borderId="13" xfId="0" applyNumberFormat="1" applyFont="1" applyBorder="1"/>
    <xf numFmtId="167" fontId="7" fillId="0" borderId="13" xfId="0" applyNumberFormat="1" applyFont="1" applyBorder="1"/>
    <xf numFmtId="164" fontId="2" fillId="0" borderId="11" xfId="0" applyNumberFormat="1" applyFont="1" applyBorder="1"/>
    <xf numFmtId="166" fontId="3" fillId="0" borderId="11" xfId="0" applyNumberFormat="1" applyFont="1" applyBorder="1"/>
    <xf numFmtId="4" fontId="4" fillId="0" borderId="0" xfId="0" applyNumberFormat="1" applyFont="1" applyAlignment="1">
      <alignment horizontal="left"/>
    </xf>
    <xf numFmtId="4" fontId="4" fillId="0" borderId="0" xfId="0" applyNumberFormat="1" applyFont="1"/>
    <xf numFmtId="0" fontId="10" fillId="0" borderId="0" xfId="0" applyFont="1"/>
    <xf numFmtId="0" fontId="11" fillId="2" borderId="15" xfId="0" applyFont="1" applyFill="1" applyBorder="1" applyAlignment="1">
      <alignment horizontal="centerContinuous"/>
    </xf>
    <xf numFmtId="0" fontId="12" fillId="2" borderId="16" xfId="0" applyFont="1" applyFill="1" applyBorder="1" applyAlignment="1">
      <alignment horizontal="centerContinuous"/>
    </xf>
    <xf numFmtId="0" fontId="13" fillId="2" borderId="16" xfId="0" applyFont="1" applyFill="1" applyBorder="1" applyAlignment="1">
      <alignment horizontal="centerContinuous"/>
    </xf>
    <xf numFmtId="0" fontId="13" fillId="2" borderId="17" xfId="0" applyFont="1" applyFill="1" applyBorder="1" applyAlignment="1">
      <alignment horizontal="centerContinuous"/>
    </xf>
    <xf numFmtId="0" fontId="12" fillId="2" borderId="18" xfId="0" applyFont="1" applyFill="1" applyBorder="1" applyAlignment="1">
      <alignment horizontal="centerContinuous"/>
    </xf>
    <xf numFmtId="0" fontId="12" fillId="2" borderId="0" xfId="0" applyFont="1" applyFill="1" applyBorder="1" applyAlignment="1">
      <alignment horizontal="centerContinuous"/>
    </xf>
    <xf numFmtId="0" fontId="13" fillId="2" borderId="0" xfId="0" applyFont="1" applyFill="1" applyBorder="1" applyAlignment="1">
      <alignment horizontal="centerContinuous"/>
    </xf>
    <xf numFmtId="0" fontId="13" fillId="2" borderId="19" xfId="0" applyFont="1" applyFill="1" applyBorder="1" applyAlignment="1">
      <alignment horizontal="centerContinuous"/>
    </xf>
    <xf numFmtId="0" fontId="13" fillId="2" borderId="18" xfId="0" applyFont="1" applyFill="1" applyBorder="1" applyAlignment="1">
      <alignment horizontal="centerContinuous"/>
    </xf>
    <xf numFmtId="0" fontId="14" fillId="2" borderId="20" xfId="0" applyFont="1" applyFill="1" applyBorder="1" applyAlignment="1">
      <alignment horizontal="centerContinuous"/>
    </xf>
    <xf numFmtId="0" fontId="10" fillId="2" borderId="21" xfId="0" applyFont="1" applyFill="1" applyBorder="1" applyAlignment="1">
      <alignment horizontal="centerContinuous"/>
    </xf>
    <xf numFmtId="0" fontId="10" fillId="2" borderId="22" xfId="0" applyFont="1" applyFill="1" applyBorder="1" applyAlignment="1">
      <alignment horizontal="centerContinuous"/>
    </xf>
    <xf numFmtId="0" fontId="13" fillId="2" borderId="2" xfId="0" applyFont="1" applyFill="1" applyBorder="1"/>
    <xf numFmtId="0" fontId="13" fillId="2" borderId="3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2" borderId="7" xfId="0" applyFont="1" applyFill="1" applyBorder="1"/>
    <xf numFmtId="0" fontId="13" fillId="2" borderId="1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14" fontId="13" fillId="2" borderId="13" xfId="0" applyNumberFormat="1" applyFont="1" applyFill="1" applyBorder="1" applyAlignment="1">
      <alignment horizontal="center"/>
    </xf>
    <xf numFmtId="0" fontId="10" fillId="0" borderId="2" xfId="0" applyFont="1" applyBorder="1"/>
    <xf numFmtId="0" fontId="10" fillId="0" borderId="3" xfId="0" applyFont="1" applyBorder="1"/>
    <xf numFmtId="0" fontId="10" fillId="0" borderId="4" xfId="0" applyFont="1" applyBorder="1"/>
    <xf numFmtId="0" fontId="10" fillId="0" borderId="14" xfId="0" applyFont="1" applyBorder="1"/>
    <xf numFmtId="0" fontId="12" fillId="0" borderId="5" xfId="0" applyFont="1" applyBorder="1"/>
    <xf numFmtId="0" fontId="15" fillId="0" borderId="0" xfId="0" applyFont="1" applyBorder="1"/>
    <xf numFmtId="0" fontId="15" fillId="0" borderId="6" xfId="0" applyFont="1" applyBorder="1"/>
    <xf numFmtId="0" fontId="10" fillId="0" borderId="12" xfId="0" applyFont="1" applyBorder="1"/>
    <xf numFmtId="0" fontId="15" fillId="0" borderId="5" xfId="0" applyFont="1" applyBorder="1"/>
    <xf numFmtId="0" fontId="13" fillId="0" borderId="5" xfId="0" applyFont="1" applyBorder="1"/>
    <xf numFmtId="0" fontId="13" fillId="0" borderId="0" xfId="0" applyFont="1" applyBorder="1"/>
    <xf numFmtId="0" fontId="13" fillId="0" borderId="6" xfId="0" applyFont="1" applyBorder="1"/>
    <xf numFmtId="0" fontId="10" fillId="0" borderId="12" xfId="0" applyFont="1" applyBorder="1" applyAlignment="1">
      <alignment horizontal="center"/>
    </xf>
    <xf numFmtId="4" fontId="16" fillId="0" borderId="0" xfId="0" applyNumberFormat="1" applyFont="1" applyBorder="1"/>
    <xf numFmtId="4" fontId="16" fillId="0" borderId="12" xfId="0" applyNumberFormat="1" applyFont="1" applyBorder="1" applyAlignment="1">
      <alignment horizontal="center"/>
    </xf>
    <xf numFmtId="164" fontId="16" fillId="0" borderId="12" xfId="0" applyNumberFormat="1" applyFont="1" applyBorder="1"/>
    <xf numFmtId="4" fontId="10" fillId="0" borderId="0" xfId="0" applyNumberFormat="1" applyFont="1"/>
    <xf numFmtId="4" fontId="10" fillId="0" borderId="0" xfId="0" applyNumberFormat="1" applyFont="1" applyBorder="1"/>
    <xf numFmtId="4" fontId="10" fillId="0" borderId="12" xfId="0" applyNumberFormat="1" applyFont="1" applyBorder="1" applyAlignment="1">
      <alignment horizontal="center"/>
    </xf>
    <xf numFmtId="164" fontId="10" fillId="0" borderId="12" xfId="0" applyNumberFormat="1" applyFont="1" applyBorder="1"/>
    <xf numFmtId="0" fontId="15" fillId="2" borderId="5" xfId="0" applyFont="1" applyFill="1" applyBorder="1"/>
    <xf numFmtId="0" fontId="12" fillId="2" borderId="0" xfId="0" applyFont="1" applyFill="1" applyBorder="1"/>
    <xf numFmtId="0" fontId="12" fillId="2" borderId="6" xfId="0" applyFont="1" applyFill="1" applyBorder="1"/>
    <xf numFmtId="0" fontId="17" fillId="2" borderId="12" xfId="0" applyFont="1" applyFill="1" applyBorder="1" applyAlignment="1">
      <alignment horizontal="center"/>
    </xf>
    <xf numFmtId="164" fontId="12" fillId="2" borderId="12" xfId="0" applyNumberFormat="1" applyFont="1" applyFill="1" applyBorder="1"/>
    <xf numFmtId="165" fontId="10" fillId="0" borderId="0" xfId="0" applyNumberFormat="1" applyFont="1"/>
    <xf numFmtId="0" fontId="17" fillId="0" borderId="12" xfId="0" applyFont="1" applyBorder="1" applyAlignment="1">
      <alignment horizontal="center"/>
    </xf>
    <xf numFmtId="0" fontId="17" fillId="2" borderId="12" xfId="0" applyFont="1" applyFill="1" applyBorder="1"/>
    <xf numFmtId="0" fontId="12" fillId="2" borderId="12" xfId="0" applyFont="1" applyFill="1" applyBorder="1"/>
    <xf numFmtId="164" fontId="10" fillId="0" borderId="0" xfId="0" applyNumberFormat="1" applyFont="1"/>
    <xf numFmtId="164" fontId="18" fillId="0" borderId="12" xfId="0" applyNumberFormat="1" applyFont="1" applyBorder="1"/>
    <xf numFmtId="164" fontId="13" fillId="0" borderId="12" xfId="0" applyNumberFormat="1" applyFont="1" applyBorder="1"/>
    <xf numFmtId="0" fontId="15" fillId="2" borderId="0" xfId="0" applyFont="1" applyFill="1" applyBorder="1"/>
    <xf numFmtId="0" fontId="11" fillId="2" borderId="6" xfId="0" applyFont="1" applyFill="1" applyBorder="1"/>
    <xf numFmtId="0" fontId="11" fillId="2" borderId="12" xfId="0" applyFont="1" applyFill="1" applyBorder="1"/>
    <xf numFmtId="164" fontId="11" fillId="2" borderId="12" xfId="0" applyNumberFormat="1" applyFont="1" applyFill="1" applyBorder="1"/>
    <xf numFmtId="0" fontId="10" fillId="0" borderId="7" xfId="0" applyFont="1" applyBorder="1"/>
    <xf numFmtId="0" fontId="10" fillId="0" borderId="1" xfId="0" applyFont="1" applyBorder="1"/>
    <xf numFmtId="0" fontId="10" fillId="0" borderId="8" xfId="0" applyFont="1" applyBorder="1"/>
    <xf numFmtId="0" fontId="10" fillId="0" borderId="13" xfId="0" applyFont="1" applyBorder="1"/>
    <xf numFmtId="0" fontId="13" fillId="2" borderId="5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horizontal="center" vertical="top"/>
    </xf>
    <xf numFmtId="0" fontId="13" fillId="2" borderId="6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68"/>
  <sheetViews>
    <sheetView tabSelected="1" workbookViewId="0">
      <selection activeCell="D16" sqref="D16"/>
    </sheetView>
  </sheetViews>
  <sheetFormatPr baseColWidth="10" defaultColWidth="11.42578125" defaultRowHeight="14.25" x14ac:dyDescent="0.2"/>
  <cols>
    <col min="1" max="1" width="1.42578125" style="38" customWidth="1"/>
    <col min="2" max="2" width="2.7109375" style="38" customWidth="1"/>
    <col min="3" max="3" width="6.140625" style="38" customWidth="1"/>
    <col min="4" max="4" width="48" style="38" customWidth="1"/>
    <col min="5" max="5" width="16.5703125" style="38" customWidth="1"/>
    <col min="6" max="6" width="17.140625" style="38" customWidth="1"/>
    <col min="7" max="7" width="19.7109375" style="38" customWidth="1"/>
    <col min="8" max="8" width="22.140625" style="38" customWidth="1"/>
    <col min="9" max="9" width="8.140625" style="38" customWidth="1"/>
    <col min="10" max="10" width="17.85546875" style="38" customWidth="1"/>
    <col min="11" max="11" width="17.42578125" style="38" bestFit="1" customWidth="1"/>
    <col min="12" max="16384" width="11.42578125" style="38"/>
  </cols>
  <sheetData>
    <row r="1" spans="2:8" ht="6.75" customHeight="1" thickBot="1" x14ac:dyDescent="0.25">
      <c r="H1" s="38" t="s">
        <v>15</v>
      </c>
    </row>
    <row r="2" spans="2:8" ht="20.25" x14ac:dyDescent="0.3">
      <c r="B2" s="39" t="s">
        <v>16</v>
      </c>
      <c r="C2" s="40"/>
      <c r="D2" s="40"/>
      <c r="E2" s="40"/>
      <c r="F2" s="40"/>
      <c r="G2" s="41"/>
      <c r="H2" s="42"/>
    </row>
    <row r="3" spans="2:8" ht="18" x14ac:dyDescent="0.25">
      <c r="B3" s="43" t="s">
        <v>17</v>
      </c>
      <c r="C3" s="44"/>
      <c r="D3" s="44"/>
      <c r="E3" s="44"/>
      <c r="F3" s="44"/>
      <c r="G3" s="45"/>
      <c r="H3" s="46"/>
    </row>
    <row r="4" spans="2:8" ht="18" x14ac:dyDescent="0.25">
      <c r="B4" s="43" t="s">
        <v>18</v>
      </c>
      <c r="C4" s="44"/>
      <c r="D4" s="44"/>
      <c r="E4" s="44"/>
      <c r="F4" s="44"/>
      <c r="G4" s="45"/>
      <c r="H4" s="46"/>
    </row>
    <row r="5" spans="2:8" ht="18" x14ac:dyDescent="0.25">
      <c r="B5" s="47" t="s">
        <v>19</v>
      </c>
      <c r="C5" s="44"/>
      <c r="D5" s="44"/>
      <c r="E5" s="44"/>
      <c r="F5" s="44"/>
      <c r="G5" s="45"/>
      <c r="H5" s="46"/>
    </row>
    <row r="6" spans="2:8" ht="15" thickBot="1" x14ac:dyDescent="0.25">
      <c r="B6" s="48" t="s">
        <v>20</v>
      </c>
      <c r="C6" s="49"/>
      <c r="D6" s="49"/>
      <c r="E6" s="49"/>
      <c r="F6" s="49"/>
      <c r="G6" s="49"/>
      <c r="H6" s="50"/>
    </row>
    <row r="7" spans="2:8" ht="11.25" customHeight="1" x14ac:dyDescent="0.2"/>
    <row r="8" spans="2:8" ht="15.75" x14ac:dyDescent="0.25">
      <c r="B8" s="51"/>
      <c r="C8" s="52"/>
      <c r="D8" s="52"/>
      <c r="E8" s="53" t="s">
        <v>21</v>
      </c>
      <c r="F8" s="53" t="s">
        <v>22</v>
      </c>
      <c r="G8" s="53" t="s">
        <v>23</v>
      </c>
      <c r="H8" s="53" t="s">
        <v>24</v>
      </c>
    </row>
    <row r="9" spans="2:8" ht="15.75" x14ac:dyDescent="0.25">
      <c r="B9" s="99" t="s">
        <v>25</v>
      </c>
      <c r="C9" s="100"/>
      <c r="D9" s="101"/>
      <c r="E9" s="54" t="s">
        <v>26</v>
      </c>
      <c r="F9" s="54" t="s">
        <v>27</v>
      </c>
      <c r="G9" s="54" t="s">
        <v>28</v>
      </c>
      <c r="H9" s="54" t="s">
        <v>29</v>
      </c>
    </row>
    <row r="10" spans="2:8" ht="15.75" x14ac:dyDescent="0.25">
      <c r="B10" s="55"/>
      <c r="C10" s="56"/>
      <c r="D10" s="56"/>
      <c r="E10" s="57"/>
      <c r="F10" s="57" t="s">
        <v>30</v>
      </c>
      <c r="G10" s="58">
        <v>43831</v>
      </c>
      <c r="H10" s="58">
        <v>44104</v>
      </c>
    </row>
    <row r="11" spans="2:8" ht="10.5" customHeight="1" x14ac:dyDescent="0.2">
      <c r="B11" s="59"/>
      <c r="C11" s="60"/>
      <c r="D11" s="61"/>
      <c r="E11" s="62"/>
      <c r="F11" s="62"/>
      <c r="G11" s="62"/>
      <c r="H11" s="62"/>
    </row>
    <row r="12" spans="2:8" ht="18" x14ac:dyDescent="0.25">
      <c r="B12" s="63" t="s">
        <v>31</v>
      </c>
      <c r="C12" s="64"/>
      <c r="D12" s="65"/>
      <c r="E12" s="66"/>
      <c r="F12" s="66"/>
      <c r="G12" s="66"/>
      <c r="H12" s="66"/>
    </row>
    <row r="13" spans="2:8" ht="9.75" customHeight="1" x14ac:dyDescent="0.25">
      <c r="B13" s="67"/>
      <c r="C13" s="64"/>
      <c r="D13" s="65"/>
      <c r="E13" s="66"/>
      <c r="F13" s="66"/>
      <c r="G13" s="66"/>
      <c r="H13" s="66"/>
    </row>
    <row r="14" spans="2:8" ht="15.75" x14ac:dyDescent="0.25">
      <c r="B14" s="68"/>
      <c r="C14" s="69"/>
      <c r="D14" s="69" t="s">
        <v>32</v>
      </c>
      <c r="E14" s="66"/>
      <c r="F14" s="66"/>
      <c r="G14" s="66"/>
      <c r="H14" s="66"/>
    </row>
    <row r="15" spans="2:8" ht="12" customHeight="1" x14ac:dyDescent="0.25">
      <c r="B15" s="68"/>
      <c r="C15" s="69"/>
      <c r="D15" s="70"/>
      <c r="E15" s="66"/>
      <c r="F15" s="66"/>
      <c r="G15" s="66"/>
      <c r="H15" s="66"/>
    </row>
    <row r="16" spans="2:8" ht="15.75" x14ac:dyDescent="0.25">
      <c r="B16" s="68"/>
      <c r="C16" s="69" t="s">
        <v>33</v>
      </c>
      <c r="D16" s="70"/>
      <c r="E16" s="66"/>
      <c r="F16" s="66"/>
      <c r="G16" s="66"/>
      <c r="H16" s="66"/>
    </row>
    <row r="17" spans="2:11" ht="12.75" customHeight="1" x14ac:dyDescent="0.25">
      <c r="B17" s="68"/>
      <c r="C17" s="69"/>
      <c r="D17" s="70"/>
      <c r="E17" s="66"/>
      <c r="F17" s="66"/>
      <c r="G17" s="66"/>
      <c r="H17" s="66"/>
    </row>
    <row r="18" spans="2:11" ht="15.75" x14ac:dyDescent="0.25">
      <c r="B18" s="68"/>
      <c r="C18" s="69"/>
      <c r="D18" s="70" t="s">
        <v>34</v>
      </c>
      <c r="E18" s="71"/>
      <c r="F18" s="66"/>
      <c r="G18" s="66"/>
      <c r="H18" s="66"/>
    </row>
    <row r="19" spans="2:11" ht="9" customHeight="1" x14ac:dyDescent="0.25">
      <c r="B19" s="67"/>
      <c r="C19" s="64"/>
      <c r="D19" s="65"/>
      <c r="E19" s="66"/>
      <c r="F19" s="66"/>
      <c r="G19" s="66"/>
      <c r="H19" s="66"/>
    </row>
    <row r="20" spans="2:11" ht="16.5" customHeight="1" x14ac:dyDescent="0.25">
      <c r="B20" s="67"/>
      <c r="C20" s="64"/>
      <c r="D20" s="72" t="s">
        <v>1</v>
      </c>
      <c r="E20" s="73" t="s">
        <v>35</v>
      </c>
      <c r="F20" s="73" t="s">
        <v>36</v>
      </c>
      <c r="G20" s="74">
        <v>779028.6</v>
      </c>
      <c r="H20" s="74">
        <v>9316.2999999999993</v>
      </c>
    </row>
    <row r="21" spans="2:11" ht="16.5" customHeight="1" x14ac:dyDescent="0.25">
      <c r="B21" s="67"/>
      <c r="C21" s="64"/>
      <c r="D21" s="72" t="s">
        <v>37</v>
      </c>
      <c r="E21" s="73" t="s">
        <v>35</v>
      </c>
      <c r="F21" s="73" t="s">
        <v>36</v>
      </c>
      <c r="G21" s="74">
        <v>129576.3</v>
      </c>
      <c r="H21" s="74">
        <v>34754.199999999997</v>
      </c>
    </row>
    <row r="22" spans="2:11" ht="16.5" customHeight="1" x14ac:dyDescent="0.25">
      <c r="B22" s="67"/>
      <c r="C22" s="64"/>
      <c r="D22" s="72" t="s">
        <v>3</v>
      </c>
      <c r="E22" s="73" t="s">
        <v>35</v>
      </c>
      <c r="F22" s="73" t="s">
        <v>36</v>
      </c>
      <c r="G22" s="74">
        <v>171488.8</v>
      </c>
      <c r="H22" s="74">
        <v>45289.5</v>
      </c>
    </row>
    <row r="23" spans="2:11" ht="16.5" customHeight="1" x14ac:dyDescent="0.25">
      <c r="B23" s="67"/>
      <c r="C23" s="64"/>
      <c r="D23" s="72" t="s">
        <v>2</v>
      </c>
      <c r="E23" s="73" t="s">
        <v>35</v>
      </c>
      <c r="F23" s="73" t="s">
        <v>36</v>
      </c>
      <c r="G23" s="74">
        <v>750000</v>
      </c>
      <c r="H23" s="74">
        <v>0</v>
      </c>
      <c r="K23" s="75"/>
    </row>
    <row r="24" spans="2:11" ht="16.5" customHeight="1" x14ac:dyDescent="0.25">
      <c r="B24" s="67"/>
      <c r="C24" s="64"/>
      <c r="D24" s="72" t="s">
        <v>0</v>
      </c>
      <c r="E24" s="73" t="s">
        <v>35</v>
      </c>
      <c r="F24" s="73" t="s">
        <v>36</v>
      </c>
      <c r="G24" s="74">
        <v>21518.3</v>
      </c>
      <c r="H24" s="74">
        <v>5941.6</v>
      </c>
      <c r="K24" s="75"/>
    </row>
    <row r="25" spans="2:11" ht="11.25" customHeight="1" x14ac:dyDescent="0.25">
      <c r="B25" s="67"/>
      <c r="C25" s="64"/>
      <c r="D25" s="76"/>
      <c r="E25" s="77"/>
      <c r="F25" s="77"/>
      <c r="G25" s="78"/>
      <c r="H25" s="78"/>
      <c r="K25" s="75"/>
    </row>
    <row r="26" spans="2:11" ht="14.25" customHeight="1" x14ac:dyDescent="0.25">
      <c r="B26" s="67"/>
      <c r="C26" s="69"/>
      <c r="D26" s="65" t="s">
        <v>38</v>
      </c>
      <c r="E26" s="71"/>
      <c r="F26" s="71"/>
      <c r="G26" s="78"/>
      <c r="H26" s="78"/>
      <c r="K26" s="75"/>
    </row>
    <row r="27" spans="2:11" ht="15" customHeight="1" x14ac:dyDescent="0.25">
      <c r="B27" s="67"/>
      <c r="C27" s="69"/>
      <c r="D27" s="65" t="s">
        <v>39</v>
      </c>
      <c r="E27" s="71"/>
      <c r="F27" s="71"/>
      <c r="G27" s="78"/>
      <c r="H27" s="78"/>
      <c r="K27" s="75"/>
    </row>
    <row r="28" spans="2:11" ht="13.5" customHeight="1" x14ac:dyDescent="0.25">
      <c r="B28" s="67"/>
      <c r="C28" s="69"/>
      <c r="D28" s="65"/>
      <c r="E28" s="71"/>
      <c r="F28" s="71"/>
      <c r="G28" s="78"/>
      <c r="H28" s="78"/>
    </row>
    <row r="29" spans="2:11" ht="15.75" x14ac:dyDescent="0.25">
      <c r="B29" s="67"/>
      <c r="C29" s="69" t="s">
        <v>40</v>
      </c>
      <c r="D29" s="65"/>
      <c r="E29" s="71"/>
      <c r="F29" s="71"/>
      <c r="G29" s="78"/>
      <c r="H29" s="78"/>
    </row>
    <row r="30" spans="2:11" ht="15.75" x14ac:dyDescent="0.25">
      <c r="B30" s="67"/>
      <c r="C30" s="69"/>
      <c r="D30" s="64" t="s">
        <v>41</v>
      </c>
      <c r="E30" s="71"/>
      <c r="F30" s="71"/>
      <c r="G30" s="78"/>
      <c r="H30" s="78"/>
    </row>
    <row r="31" spans="2:11" ht="15.75" x14ac:dyDescent="0.25">
      <c r="B31" s="67"/>
      <c r="C31" s="69"/>
      <c r="D31" s="64" t="s">
        <v>42</v>
      </c>
      <c r="E31" s="71"/>
      <c r="F31" s="71"/>
      <c r="G31" s="78"/>
      <c r="H31" s="78"/>
    </row>
    <row r="32" spans="2:11" ht="15.75" x14ac:dyDescent="0.25">
      <c r="B32" s="67"/>
      <c r="C32" s="69"/>
      <c r="D32" s="64" t="s">
        <v>43</v>
      </c>
      <c r="E32" s="71"/>
      <c r="F32" s="71"/>
      <c r="G32" s="78"/>
      <c r="H32" s="78"/>
    </row>
    <row r="33" spans="2:11" ht="15.75" x14ac:dyDescent="0.25">
      <c r="B33" s="67"/>
      <c r="C33" s="69"/>
      <c r="D33" s="65" t="s">
        <v>39</v>
      </c>
      <c r="E33" s="71"/>
      <c r="F33" s="71"/>
      <c r="G33" s="78"/>
      <c r="H33" s="78"/>
    </row>
    <row r="34" spans="2:11" ht="15" x14ac:dyDescent="0.25">
      <c r="B34" s="67"/>
      <c r="C34" s="64"/>
      <c r="D34" s="65"/>
      <c r="E34" s="71"/>
      <c r="F34" s="71"/>
      <c r="G34" s="78"/>
      <c r="H34" s="78"/>
    </row>
    <row r="35" spans="2:11" ht="18" x14ac:dyDescent="0.25">
      <c r="B35" s="79"/>
      <c r="C35" s="80" t="s">
        <v>44</v>
      </c>
      <c r="D35" s="81"/>
      <c r="E35" s="82"/>
      <c r="F35" s="82"/>
      <c r="G35" s="83">
        <f>SUM(G20:G34)</f>
        <v>1851612</v>
      </c>
      <c r="H35" s="83">
        <f>SUM(H20:H34)</f>
        <v>95301.6</v>
      </c>
    </row>
    <row r="36" spans="2:11" ht="15" x14ac:dyDescent="0.25">
      <c r="B36" s="67"/>
      <c r="C36" s="64"/>
      <c r="D36" s="65"/>
      <c r="E36" s="71"/>
      <c r="F36" s="71"/>
      <c r="G36" s="78"/>
      <c r="H36" s="78"/>
    </row>
    <row r="37" spans="2:11" ht="15.75" x14ac:dyDescent="0.25">
      <c r="B37" s="67"/>
      <c r="C37" s="69"/>
      <c r="D37" s="70" t="s">
        <v>45</v>
      </c>
      <c r="E37" s="71"/>
      <c r="F37" s="71"/>
      <c r="G37" s="78"/>
      <c r="H37" s="78"/>
    </row>
    <row r="38" spans="2:11" ht="15.75" x14ac:dyDescent="0.25">
      <c r="B38" s="67"/>
      <c r="C38" s="69"/>
      <c r="D38" s="70"/>
      <c r="E38" s="71"/>
      <c r="F38" s="71"/>
      <c r="G38" s="78"/>
      <c r="H38" s="78"/>
    </row>
    <row r="39" spans="2:11" ht="15.75" x14ac:dyDescent="0.25">
      <c r="B39" s="68"/>
      <c r="C39" s="69" t="s">
        <v>46</v>
      </c>
      <c r="D39" s="70"/>
      <c r="E39" s="71"/>
      <c r="F39" s="71"/>
      <c r="G39" s="78"/>
      <c r="H39" s="78"/>
    </row>
    <row r="40" spans="2:11" ht="15.75" x14ac:dyDescent="0.25">
      <c r="B40" s="68"/>
      <c r="C40" s="69"/>
      <c r="D40" s="70"/>
      <c r="E40" s="71" t="s">
        <v>15</v>
      </c>
      <c r="F40" s="71"/>
      <c r="G40" s="78"/>
      <c r="H40" s="78"/>
    </row>
    <row r="41" spans="2:11" ht="15.75" x14ac:dyDescent="0.25">
      <c r="B41" s="68"/>
      <c r="C41" s="69"/>
      <c r="D41" s="70" t="s">
        <v>34</v>
      </c>
      <c r="E41" s="71"/>
      <c r="F41" s="71"/>
      <c r="G41" s="78"/>
      <c r="H41" s="78"/>
    </row>
    <row r="42" spans="2:11" ht="15" x14ac:dyDescent="0.25">
      <c r="B42" s="67"/>
      <c r="C42" s="64"/>
      <c r="D42" s="65"/>
      <c r="E42" s="71"/>
      <c r="F42" s="71"/>
      <c r="G42" s="78"/>
      <c r="H42" s="78"/>
      <c r="J42" s="75"/>
    </row>
    <row r="43" spans="2:11" ht="15.75" customHeight="1" x14ac:dyDescent="0.25">
      <c r="B43" s="67"/>
      <c r="C43" s="64"/>
      <c r="D43" s="72" t="s">
        <v>1</v>
      </c>
      <c r="E43" s="73" t="s">
        <v>35</v>
      </c>
      <c r="F43" s="73" t="s">
        <v>36</v>
      </c>
      <c r="G43" s="74">
        <v>10086836.6</v>
      </c>
      <c r="H43" s="74">
        <f>10086836.6+514250.9</f>
        <v>10601087.5</v>
      </c>
      <c r="J43" s="75"/>
    </row>
    <row r="44" spans="2:11" ht="15.75" customHeight="1" x14ac:dyDescent="0.25">
      <c r="B44" s="67"/>
      <c r="C44" s="64"/>
      <c r="D44" s="72" t="s">
        <v>11</v>
      </c>
      <c r="E44" s="73" t="s">
        <v>35</v>
      </c>
      <c r="F44" s="73" t="s">
        <v>36</v>
      </c>
      <c r="G44" s="74">
        <v>3344488.3</v>
      </c>
      <c r="H44" s="74">
        <v>4761836.4000000004</v>
      </c>
      <c r="J44" s="75"/>
      <c r="K44" s="84"/>
    </row>
    <row r="45" spans="2:11" ht="15.75" customHeight="1" x14ac:dyDescent="0.25">
      <c r="B45" s="67"/>
      <c r="C45" s="64"/>
      <c r="D45" s="72" t="s">
        <v>3</v>
      </c>
      <c r="E45" s="73" t="s">
        <v>35</v>
      </c>
      <c r="F45" s="73" t="s">
        <v>36</v>
      </c>
      <c r="G45" s="74">
        <v>13340192.1</v>
      </c>
      <c r="H45" s="74">
        <v>13340192.300000001</v>
      </c>
      <c r="J45" s="75"/>
    </row>
    <row r="46" spans="2:11" ht="15.75" customHeight="1" x14ac:dyDescent="0.25">
      <c r="B46" s="67"/>
      <c r="C46" s="64"/>
      <c r="D46" s="72" t="s">
        <v>0</v>
      </c>
      <c r="E46" s="73" t="s">
        <v>35</v>
      </c>
      <c r="F46" s="73" t="s">
        <v>36</v>
      </c>
      <c r="G46" s="74">
        <v>13253981.9</v>
      </c>
      <c r="H46" s="74">
        <f>13253981.9+338481.1+219764.3</f>
        <v>13812227.300000001</v>
      </c>
      <c r="J46" s="75"/>
    </row>
    <row r="47" spans="2:11" ht="15.75" customHeight="1" x14ac:dyDescent="0.25">
      <c r="B47" s="67"/>
      <c r="C47" s="64"/>
      <c r="D47" s="72" t="s">
        <v>4</v>
      </c>
      <c r="E47" s="73" t="s">
        <v>35</v>
      </c>
      <c r="F47" s="73" t="s">
        <v>36</v>
      </c>
      <c r="G47" s="74">
        <v>2187.1</v>
      </c>
      <c r="H47" s="74">
        <v>2187.1</v>
      </c>
      <c r="J47" s="75"/>
    </row>
    <row r="48" spans="2:11" ht="16.5" customHeight="1" x14ac:dyDescent="0.25">
      <c r="B48" s="67"/>
      <c r="C48" s="64"/>
      <c r="D48" s="72" t="s">
        <v>5</v>
      </c>
      <c r="E48" s="73" t="s">
        <v>35</v>
      </c>
      <c r="F48" s="73" t="s">
        <v>36</v>
      </c>
      <c r="G48" s="74">
        <v>1187.7</v>
      </c>
      <c r="H48" s="74">
        <v>1187.7</v>
      </c>
      <c r="J48" s="75"/>
    </row>
    <row r="49" spans="2:10" ht="15.75" x14ac:dyDescent="0.25">
      <c r="B49" s="67"/>
      <c r="C49" s="69"/>
      <c r="D49" s="65" t="s">
        <v>47</v>
      </c>
      <c r="E49" s="71"/>
      <c r="F49" s="71"/>
      <c r="G49" s="78"/>
      <c r="H49" s="78"/>
      <c r="J49" s="75"/>
    </row>
    <row r="50" spans="2:10" ht="15.75" x14ac:dyDescent="0.25">
      <c r="B50" s="67"/>
      <c r="C50" s="69"/>
      <c r="D50" s="65"/>
      <c r="E50" s="71"/>
      <c r="F50" s="71"/>
      <c r="G50" s="78"/>
      <c r="H50" s="78"/>
      <c r="J50" s="75"/>
    </row>
    <row r="51" spans="2:10" ht="18" x14ac:dyDescent="0.25">
      <c r="B51" s="67"/>
      <c r="C51" s="69" t="s">
        <v>40</v>
      </c>
      <c r="D51" s="65"/>
      <c r="E51" s="71"/>
      <c r="F51" s="85"/>
      <c r="G51" s="78"/>
      <c r="H51" s="78"/>
      <c r="J51" s="75"/>
    </row>
    <row r="52" spans="2:10" ht="15.75" x14ac:dyDescent="0.25">
      <c r="B52" s="67"/>
      <c r="C52" s="69"/>
      <c r="D52" s="64" t="s">
        <v>41</v>
      </c>
      <c r="E52" s="66"/>
      <c r="F52" s="66"/>
      <c r="G52" s="78"/>
      <c r="H52" s="78"/>
      <c r="J52" s="75"/>
    </row>
    <row r="53" spans="2:10" ht="15.75" x14ac:dyDescent="0.25">
      <c r="B53" s="67"/>
      <c r="C53" s="69"/>
      <c r="D53" s="64" t="s">
        <v>42</v>
      </c>
      <c r="E53" s="66"/>
      <c r="F53" s="66"/>
      <c r="G53" s="78"/>
      <c r="H53" s="78"/>
      <c r="J53" s="75"/>
    </row>
    <row r="54" spans="2:10" ht="15.75" x14ac:dyDescent="0.25">
      <c r="B54" s="67"/>
      <c r="C54" s="69"/>
      <c r="D54" s="64" t="s">
        <v>43</v>
      </c>
      <c r="E54" s="66"/>
      <c r="F54" s="66"/>
      <c r="G54" s="78"/>
      <c r="H54" s="78"/>
    </row>
    <row r="55" spans="2:10" ht="15.75" x14ac:dyDescent="0.25">
      <c r="B55" s="67"/>
      <c r="C55" s="69"/>
      <c r="D55" s="65" t="s">
        <v>39</v>
      </c>
      <c r="E55" s="66"/>
      <c r="F55" s="66"/>
      <c r="G55" s="78"/>
      <c r="H55" s="78"/>
    </row>
    <row r="56" spans="2:10" ht="15" x14ac:dyDescent="0.25">
      <c r="B56" s="67"/>
      <c r="C56" s="64"/>
      <c r="D56" s="65"/>
      <c r="E56" s="66"/>
      <c r="F56" s="66"/>
      <c r="G56" s="78"/>
      <c r="H56" s="78"/>
    </row>
    <row r="57" spans="2:10" ht="18" x14ac:dyDescent="0.25">
      <c r="B57" s="79"/>
      <c r="C57" s="80" t="s">
        <v>48</v>
      </c>
      <c r="D57" s="81"/>
      <c r="E57" s="86"/>
      <c r="F57" s="87"/>
      <c r="G57" s="83">
        <f>SUM(G43:G56)</f>
        <v>40028873.700000003</v>
      </c>
      <c r="H57" s="83">
        <f>SUM(H43:H56)</f>
        <v>42518718.300000004</v>
      </c>
      <c r="I57" s="88"/>
    </row>
    <row r="58" spans="2:10" ht="15.75" x14ac:dyDescent="0.25">
      <c r="B58" s="67"/>
      <c r="C58" s="64"/>
      <c r="D58" s="65"/>
      <c r="E58" s="66"/>
      <c r="F58" s="66"/>
      <c r="G58" s="89"/>
      <c r="H58" s="89"/>
    </row>
    <row r="59" spans="2:10" ht="15.75" x14ac:dyDescent="0.25">
      <c r="B59" s="67" t="s">
        <v>49</v>
      </c>
      <c r="C59" s="64"/>
      <c r="D59" s="65"/>
      <c r="E59" s="66"/>
      <c r="F59" s="66"/>
      <c r="G59" s="90">
        <v>-1215238</v>
      </c>
      <c r="H59" s="90">
        <v>-1388019.4</v>
      </c>
    </row>
    <row r="60" spans="2:10" ht="15.75" x14ac:dyDescent="0.25">
      <c r="B60" s="67"/>
      <c r="C60" s="64"/>
      <c r="D60" s="65"/>
      <c r="E60" s="66"/>
      <c r="F60" s="66"/>
      <c r="G60" s="89"/>
      <c r="H60" s="89"/>
    </row>
    <row r="61" spans="2:10" ht="15.75" x14ac:dyDescent="0.25">
      <c r="B61" s="68" t="s">
        <v>50</v>
      </c>
      <c r="C61" s="64"/>
      <c r="D61" s="65"/>
      <c r="E61" s="66"/>
      <c r="F61" s="66"/>
      <c r="G61" s="90">
        <v>7356124.2999999998</v>
      </c>
      <c r="H61" s="90">
        <v>3684656.2</v>
      </c>
    </row>
    <row r="62" spans="2:10" ht="15.75" x14ac:dyDescent="0.25">
      <c r="B62" s="67"/>
      <c r="C62" s="64"/>
      <c r="D62" s="65"/>
      <c r="E62" s="66"/>
      <c r="F62" s="66"/>
      <c r="G62" s="89"/>
      <c r="H62" s="89"/>
    </row>
    <row r="63" spans="2:10" ht="20.25" x14ac:dyDescent="0.3">
      <c r="B63" s="79"/>
      <c r="C63" s="91"/>
      <c r="D63" s="92" t="s">
        <v>51</v>
      </c>
      <c r="E63" s="93"/>
      <c r="F63" s="93"/>
      <c r="G63" s="94">
        <f>SUM(G35+G57+G59+G61)</f>
        <v>48021372</v>
      </c>
      <c r="H63" s="94">
        <f>H35+H57+H59+H61</f>
        <v>44910656.70000001</v>
      </c>
    </row>
    <row r="64" spans="2:10" ht="9" customHeight="1" x14ac:dyDescent="0.2">
      <c r="B64" s="95"/>
      <c r="C64" s="96"/>
      <c r="D64" s="97"/>
      <c r="E64" s="98"/>
      <c r="F64" s="98"/>
      <c r="G64" s="98"/>
      <c r="H64" s="98"/>
    </row>
    <row r="66" spans="7:8" x14ac:dyDescent="0.2">
      <c r="H66" s="88"/>
    </row>
    <row r="68" spans="7:8" x14ac:dyDescent="0.2">
      <c r="G68" s="88"/>
    </row>
  </sheetData>
  <mergeCells count="1">
    <mergeCell ref="B9:D9"/>
  </mergeCells>
  <printOptions horizontalCentered="1"/>
  <pageMargins left="0.39370078740157483" right="0.39370078740157483" top="0.55118110236220474" bottom="0.55118110236220474" header="0.31496062992125984" footer="0.31496062992125984"/>
  <pageSetup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I50"/>
  <sheetViews>
    <sheetView workbookViewId="0">
      <selection activeCell="H28" sqref="H28"/>
    </sheetView>
  </sheetViews>
  <sheetFormatPr baseColWidth="10" defaultRowHeight="15" x14ac:dyDescent="0.25"/>
  <cols>
    <col min="1" max="1" width="1.28515625" customWidth="1"/>
    <col min="2" max="2" width="41.85546875" customWidth="1"/>
    <col min="3" max="3" width="35" customWidth="1"/>
    <col min="4" max="4" width="24.85546875" customWidth="1"/>
    <col min="5" max="5" width="21.42578125" customWidth="1"/>
    <col min="6" max="6" width="4.28515625" customWidth="1"/>
  </cols>
  <sheetData>
    <row r="1" spans="2:9" ht="15.75" thickBot="1" x14ac:dyDescent="0.3"/>
    <row r="2" spans="2:9" ht="20.25" x14ac:dyDescent="0.3">
      <c r="B2" s="16"/>
      <c r="C2" s="17"/>
      <c r="D2" s="17"/>
      <c r="E2" s="18"/>
    </row>
    <row r="3" spans="2:9" ht="18.75" x14ac:dyDescent="0.3">
      <c r="B3" s="105" t="s">
        <v>6</v>
      </c>
      <c r="C3" s="106"/>
      <c r="D3" s="106"/>
      <c r="E3" s="107"/>
    </row>
    <row r="4" spans="2:9" ht="18.75" x14ac:dyDescent="0.3">
      <c r="B4" s="105" t="s">
        <v>52</v>
      </c>
      <c r="C4" s="106"/>
      <c r="D4" s="106"/>
      <c r="E4" s="107"/>
    </row>
    <row r="5" spans="2:9" ht="15.75" x14ac:dyDescent="0.25">
      <c r="B5" s="108" t="s">
        <v>7</v>
      </c>
      <c r="C5" s="109"/>
      <c r="D5" s="109"/>
      <c r="E5" s="110"/>
    </row>
    <row r="6" spans="2:9" ht="15" customHeight="1" x14ac:dyDescent="0.25">
      <c r="B6" s="111" t="s">
        <v>8</v>
      </c>
      <c r="C6" s="112"/>
      <c r="D6" s="112"/>
      <c r="E6" s="113"/>
    </row>
    <row r="7" spans="2:9" x14ac:dyDescent="0.25">
      <c r="B7" s="114" t="s">
        <v>53</v>
      </c>
      <c r="C7" s="115"/>
      <c r="D7" s="115"/>
      <c r="E7" s="116"/>
    </row>
    <row r="8" spans="2:9" ht="21" thickBot="1" x14ac:dyDescent="0.35">
      <c r="B8" s="19"/>
      <c r="C8" s="20"/>
      <c r="D8" s="20"/>
      <c r="E8" s="21"/>
    </row>
    <row r="9" spans="2:9" x14ac:dyDescent="0.25">
      <c r="B9" s="1"/>
      <c r="C9" s="1"/>
      <c r="D9" s="1"/>
      <c r="E9" s="1"/>
    </row>
    <row r="10" spans="2:9" x14ac:dyDescent="0.25">
      <c r="B10" s="117" t="s">
        <v>9</v>
      </c>
      <c r="C10" s="4" t="s">
        <v>54</v>
      </c>
      <c r="D10" s="2" t="s">
        <v>55</v>
      </c>
      <c r="E10" s="2" t="s">
        <v>52</v>
      </c>
    </row>
    <row r="11" spans="2:9" x14ac:dyDescent="0.25">
      <c r="B11" s="118"/>
      <c r="C11" s="4" t="s">
        <v>56</v>
      </c>
      <c r="D11" s="2" t="s">
        <v>57</v>
      </c>
      <c r="E11" s="2" t="s">
        <v>58</v>
      </c>
    </row>
    <row r="12" spans="2:9" x14ac:dyDescent="0.25">
      <c r="B12" s="22"/>
      <c r="C12" s="3" t="s">
        <v>10</v>
      </c>
      <c r="D12" s="23"/>
      <c r="E12" s="24"/>
    </row>
    <row r="13" spans="2:9" x14ac:dyDescent="0.25">
      <c r="B13" s="5" t="s">
        <v>1</v>
      </c>
      <c r="C13" s="6">
        <v>518824.6</v>
      </c>
      <c r="D13" s="6">
        <v>774286</v>
      </c>
      <c r="E13" s="25">
        <f t="shared" ref="E13:E17" si="0">C13-D13</f>
        <v>-255461.40000000002</v>
      </c>
      <c r="G13" s="26"/>
      <c r="H13" s="26"/>
      <c r="I13" s="27"/>
    </row>
    <row r="14" spans="2:9" x14ac:dyDescent="0.25">
      <c r="B14" s="5" t="s">
        <v>11</v>
      </c>
      <c r="C14" s="6">
        <v>1418990.7</v>
      </c>
      <c r="D14" s="6">
        <v>96464.8</v>
      </c>
      <c r="E14" s="25">
        <f t="shared" si="0"/>
        <v>1322525.8999999999</v>
      </c>
      <c r="G14" s="26"/>
      <c r="H14" s="26"/>
      <c r="I14" s="27"/>
    </row>
    <row r="15" spans="2:9" x14ac:dyDescent="0.25">
      <c r="B15" s="5" t="s">
        <v>3</v>
      </c>
      <c r="C15" s="6">
        <v>0</v>
      </c>
      <c r="D15" s="6">
        <v>126199.1</v>
      </c>
      <c r="E15" s="25">
        <f t="shared" si="0"/>
        <v>-126199.1</v>
      </c>
      <c r="G15" s="26"/>
      <c r="H15" s="26"/>
      <c r="I15" s="27"/>
    </row>
    <row r="16" spans="2:9" x14ac:dyDescent="0.25">
      <c r="B16" s="5" t="s">
        <v>2</v>
      </c>
      <c r="C16" s="6">
        <v>0</v>
      </c>
      <c r="D16" s="6">
        <v>750000</v>
      </c>
      <c r="E16" s="25">
        <f t="shared" si="0"/>
        <v>-750000</v>
      </c>
      <c r="G16" s="26"/>
      <c r="H16" s="26"/>
      <c r="I16" s="27"/>
    </row>
    <row r="17" spans="2:9" x14ac:dyDescent="0.25">
      <c r="B17" s="5" t="s">
        <v>0</v>
      </c>
      <c r="C17" s="6">
        <v>558337.5</v>
      </c>
      <c r="D17" s="6">
        <v>15668.8</v>
      </c>
      <c r="E17" s="25">
        <f t="shared" si="0"/>
        <v>542668.69999999995</v>
      </c>
      <c r="G17" s="26"/>
      <c r="H17" s="26"/>
      <c r="I17" s="27"/>
    </row>
    <row r="18" spans="2:9" x14ac:dyDescent="0.25">
      <c r="B18" s="5"/>
      <c r="C18" s="6"/>
      <c r="D18" s="6"/>
      <c r="E18" s="28"/>
      <c r="G18" s="26"/>
      <c r="H18" s="26"/>
      <c r="I18" s="27"/>
    </row>
    <row r="19" spans="2:9" x14ac:dyDescent="0.25">
      <c r="B19" s="7" t="s">
        <v>59</v>
      </c>
      <c r="C19" s="29">
        <f>SUM(C12:C18)</f>
        <v>2496152.7999999998</v>
      </c>
      <c r="D19" s="29">
        <f>SUM(D12:D18)</f>
        <v>1762618.7</v>
      </c>
      <c r="E19" s="30">
        <f>SUM(E12:E18)</f>
        <v>733534.1</v>
      </c>
      <c r="G19" s="26"/>
      <c r="H19" s="26"/>
      <c r="I19" s="27"/>
    </row>
    <row r="20" spans="2:9" x14ac:dyDescent="0.25">
      <c r="B20" s="14"/>
      <c r="C20" s="14"/>
      <c r="D20" s="14"/>
      <c r="E20" s="14"/>
      <c r="G20" s="26"/>
      <c r="H20" s="26"/>
      <c r="I20" s="27"/>
    </row>
    <row r="21" spans="2:9" x14ac:dyDescent="0.25">
      <c r="B21" s="102" t="s">
        <v>60</v>
      </c>
      <c r="C21" s="103"/>
      <c r="D21" s="103"/>
      <c r="E21" s="104"/>
      <c r="G21" s="26"/>
      <c r="H21" s="26"/>
      <c r="I21" s="27"/>
    </row>
    <row r="22" spans="2:9" x14ac:dyDescent="0.25">
      <c r="B22" s="31"/>
      <c r="C22" s="32"/>
      <c r="D22" s="32"/>
      <c r="E22" s="33"/>
      <c r="G22" s="26"/>
      <c r="H22" s="26"/>
      <c r="I22" s="27"/>
    </row>
    <row r="23" spans="2:9" x14ac:dyDescent="0.25">
      <c r="B23" s="5"/>
      <c r="C23" s="32"/>
      <c r="D23" s="32"/>
      <c r="E23" s="25"/>
      <c r="G23" s="26"/>
      <c r="H23" s="26"/>
      <c r="I23" s="27"/>
    </row>
    <row r="24" spans="2:9" ht="15.75" x14ac:dyDescent="0.25">
      <c r="B24" s="8" t="s">
        <v>12</v>
      </c>
      <c r="C24" s="29">
        <f>SUM(C22:C23)</f>
        <v>0</v>
      </c>
      <c r="D24" s="29">
        <f>SUM(D22:D23)</f>
        <v>0</v>
      </c>
      <c r="E24" s="30">
        <f>SUM(E22:E23)</f>
        <v>0</v>
      </c>
      <c r="G24" s="15"/>
      <c r="H24" s="15"/>
    </row>
    <row r="25" spans="2:9" ht="15.75" x14ac:dyDescent="0.25">
      <c r="B25" s="8"/>
      <c r="C25" s="6"/>
      <c r="D25" s="6"/>
      <c r="E25" s="6"/>
      <c r="G25" s="15"/>
      <c r="H25" s="15"/>
    </row>
    <row r="26" spans="2:9" ht="18.75" x14ac:dyDescent="0.3">
      <c r="B26" s="9" t="s">
        <v>13</v>
      </c>
      <c r="C26" s="34">
        <f>C24+C19</f>
        <v>2496152.7999999998</v>
      </c>
      <c r="D26" s="34">
        <f>D24+D19</f>
        <v>1762618.7</v>
      </c>
      <c r="E26" s="35">
        <f>E24+E19</f>
        <v>733534.1</v>
      </c>
    </row>
    <row r="27" spans="2:9" x14ac:dyDescent="0.25">
      <c r="B27" s="1"/>
      <c r="C27" s="1"/>
      <c r="D27" s="1"/>
      <c r="E27" s="1"/>
    </row>
    <row r="28" spans="2:9" x14ac:dyDescent="0.25">
      <c r="B28" s="1"/>
      <c r="C28" s="1"/>
      <c r="D28" s="1"/>
      <c r="E28" s="1"/>
    </row>
    <row r="29" spans="2:9" x14ac:dyDescent="0.25">
      <c r="B29" s="1"/>
      <c r="C29" s="1"/>
      <c r="D29" s="1"/>
      <c r="E29" s="11"/>
    </row>
    <row r="30" spans="2:9" x14ac:dyDescent="0.25">
      <c r="B30" s="1"/>
      <c r="C30" s="1"/>
      <c r="D30" s="1"/>
      <c r="E30" s="1"/>
    </row>
    <row r="31" spans="2:9" x14ac:dyDescent="0.25">
      <c r="B31" s="1" t="s">
        <v>61</v>
      </c>
      <c r="C31" s="1" t="s">
        <v>62</v>
      </c>
      <c r="D31" s="1" t="s">
        <v>63</v>
      </c>
      <c r="E31" s="1"/>
    </row>
    <row r="32" spans="2:9" x14ac:dyDescent="0.25">
      <c r="B32" s="13" t="s">
        <v>64</v>
      </c>
      <c r="C32" s="36" t="s">
        <v>65</v>
      </c>
      <c r="D32" s="37" t="s">
        <v>66</v>
      </c>
      <c r="E32" s="13"/>
    </row>
    <row r="33" spans="2:5" x14ac:dyDescent="0.25">
      <c r="B33" s="13" t="s">
        <v>67</v>
      </c>
      <c r="C33" s="13" t="s">
        <v>68</v>
      </c>
      <c r="D33" s="37" t="s">
        <v>69</v>
      </c>
      <c r="E33" s="13"/>
    </row>
    <row r="34" spans="2:5" x14ac:dyDescent="0.25">
      <c r="B34" s="13"/>
      <c r="C34" s="13" t="s">
        <v>14</v>
      </c>
      <c r="D34" s="37" t="s">
        <v>70</v>
      </c>
      <c r="E34" s="13"/>
    </row>
    <row r="35" spans="2:5" x14ac:dyDescent="0.25">
      <c r="B35" s="1"/>
      <c r="C35" s="1"/>
      <c r="D35" s="12"/>
      <c r="E35" s="1"/>
    </row>
    <row r="36" spans="2:5" x14ac:dyDescent="0.25">
      <c r="D36" s="15"/>
      <c r="E36" s="10"/>
    </row>
    <row r="37" spans="2:5" x14ac:dyDescent="0.25">
      <c r="E37" s="15"/>
    </row>
    <row r="38" spans="2:5" x14ac:dyDescent="0.25">
      <c r="E38" s="15"/>
    </row>
    <row r="39" spans="2:5" x14ac:dyDescent="0.25">
      <c r="E39" s="15"/>
    </row>
    <row r="40" spans="2:5" x14ac:dyDescent="0.25">
      <c r="E40" s="15"/>
    </row>
    <row r="41" spans="2:5" x14ac:dyDescent="0.25">
      <c r="E41" s="15"/>
    </row>
    <row r="42" spans="2:5" x14ac:dyDescent="0.25">
      <c r="E42" s="15"/>
    </row>
    <row r="43" spans="2:5" x14ac:dyDescent="0.25">
      <c r="E43" s="15"/>
    </row>
    <row r="44" spans="2:5" x14ac:dyDescent="0.25">
      <c r="E44" s="15"/>
    </row>
    <row r="45" spans="2:5" x14ac:dyDescent="0.25">
      <c r="E45" s="15"/>
    </row>
    <row r="46" spans="2:5" x14ac:dyDescent="0.25">
      <c r="E46" s="15"/>
    </row>
    <row r="47" spans="2:5" x14ac:dyDescent="0.25">
      <c r="E47" s="15"/>
    </row>
    <row r="48" spans="2:5" x14ac:dyDescent="0.25">
      <c r="E48" s="15"/>
    </row>
    <row r="49" spans="5:5" x14ac:dyDescent="0.25">
      <c r="E49" s="15"/>
    </row>
    <row r="50" spans="5:5" x14ac:dyDescent="0.25">
      <c r="E50" s="15"/>
    </row>
  </sheetData>
  <mergeCells count="7">
    <mergeCell ref="B21:E21"/>
    <mergeCell ref="B3:E3"/>
    <mergeCell ref="B4:E4"/>
    <mergeCell ref="B5:E5"/>
    <mergeCell ref="B6:E6"/>
    <mergeCell ref="B7:E7"/>
    <mergeCell ref="B10:B11"/>
  </mergeCells>
  <pageMargins left="0.70866141732283472" right="0.70866141732283472" top="0.74803149606299213" bottom="0.74803149606299213" header="0.31496062992125984" footer="0.31496062992125984"/>
  <pageSetup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ANALITICO CONAC</vt:lpstr>
      <vt:lpstr>Septiembre_20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</cp:lastModifiedBy>
  <cp:lastPrinted>2020-10-29T19:39:23Z</cp:lastPrinted>
  <dcterms:created xsi:type="dcterms:W3CDTF">2020-10-27T18:50:58Z</dcterms:created>
  <dcterms:modified xsi:type="dcterms:W3CDTF">2020-10-29T19:39:25Z</dcterms:modified>
</cp:coreProperties>
</file>