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Downloads\ITDIF insumos\CONAC\3T-2017\"/>
    </mc:Choice>
  </mc:AlternateContent>
  <bookViews>
    <workbookView xWindow="0" yWindow="0" windowWidth="28800" windowHeight="12435"/>
  </bookViews>
  <sheets>
    <sheet name="GASTO FEDERALIZADO 3T2017" sheetId="1" r:id="rId1"/>
  </sheets>
  <definedNames>
    <definedName name="_xlnm._FilterDatabase" localSheetId="0" hidden="1">'GASTO FEDERALIZADO 3T2017'!$E$1:$E$202</definedName>
    <definedName name="_xlnm.Print_Titles" localSheetId="0">'GASTO FEDERALIZADO 3T2017'!$1:$6</definedName>
  </definedNames>
  <calcPr calcId="152511"/>
</workbook>
</file>

<file path=xl/calcChain.xml><?xml version="1.0" encoding="utf-8"?>
<calcChain xmlns="http://schemas.openxmlformats.org/spreadsheetml/2006/main">
  <c r="C187" i="1" l="1"/>
  <c r="C186" i="1"/>
  <c r="C185" i="1"/>
  <c r="C183" i="1"/>
  <c r="C178" i="1"/>
  <c r="C177" i="1"/>
  <c r="C175" i="1"/>
  <c r="C172" i="1"/>
  <c r="C167" i="1"/>
  <c r="D126" i="1" l="1"/>
  <c r="D100" i="1" l="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E33" i="1"/>
  <c r="E32" i="1"/>
  <c r="E31" i="1"/>
  <c r="E22" i="1"/>
  <c r="E20" i="1"/>
</calcChain>
</file>

<file path=xl/sharedStrings.xml><?xml version="1.0" encoding="utf-8"?>
<sst xmlns="http://schemas.openxmlformats.org/spreadsheetml/2006/main" count="453" uniqueCount="295">
  <si>
    <t>Programa o fondo</t>
  </si>
  <si>
    <t>Destino de los recursos</t>
  </si>
  <si>
    <t xml:space="preserve"> E j e r c i c i o</t>
  </si>
  <si>
    <t>Reintegro</t>
  </si>
  <si>
    <t>DEVENGADO</t>
  </si>
  <si>
    <t>PAGADO</t>
  </si>
  <si>
    <t>Entidad Federativa: Gobierno del Estado de México                                                                                                                                                                                                                                                 Formato del ejercicio y destino de gasto federalizado y reintegros                                                                                                                                                                                                                            Al período (trimestre 3ro del año 2017)</t>
  </si>
  <si>
    <t>Evaluación de Impacto del Ejercicio y Desarrollo de la Autonomía de Gestión Escolar. 2016-2017 y 2017-2018 (Para Escuelas de Educación Básica  asignadas a grupos de tratamiento o control). Mediante Convenio operado a través de la Reforma Educativa de fecha 06 de marzo 2017.  (U082 Programa de la Reforma Educativa).</t>
  </si>
  <si>
    <t>Recursos otrorgados para medir en las escuelas de educación básica las acciones de fortalecimiento a la autonomía de gestión escolar.</t>
  </si>
  <si>
    <t>Programa de la Reforma Educativa</t>
  </si>
  <si>
    <t>Fortalecer a las Supervisiones de zona escolar que atienden a las Comunidades escolares beneficiarias del Programa.</t>
  </si>
  <si>
    <t>Recurso destinado a las Supervisiones de zona para llevar a cabo el Diplomado "Una Supervisión Efectiva para el Aprendizaje de nuestros Alumnos".</t>
  </si>
  <si>
    <t>Gasto de operación asignado a la Coordinación Estatal para realizar el seguimiento, acompañamiento, evaluación y supervisión a las comunidades escolares y supervisiones beneficiarias del Programa.</t>
  </si>
  <si>
    <t>Programa Escuelas de Tiempo Completo</t>
  </si>
  <si>
    <t>Operación en escuelas públicas de educación básica, en todos sus niveles y servicios incorporadas al Programa.</t>
  </si>
  <si>
    <t>Educacion Superior Tecnologica</t>
  </si>
  <si>
    <t>Pago de Servicios Personales (Nómina), asi como el pago de impuestos mensuales tales como (ISSEMyM, 3% s/Remuneraciones e I.S.R.)</t>
  </si>
  <si>
    <t>Subsidios para organismos descentralizados estatales</t>
  </si>
  <si>
    <t>Para cubrir el gasto del Capítulo  1000 Servicios  Personales : principalmente pagos de sueldos y salarios del personal docente, Directivo, Administrativo y Gastos de Seguridad Social, asi como gastos de operación ejercidos para el funcionamiento del Tecnológico</t>
  </si>
  <si>
    <t>Programa para la Inclusión y la Equidad  Educativa                                        (Tipo Básico)</t>
  </si>
  <si>
    <t>Docentes y escuelas beneficiadas</t>
  </si>
  <si>
    <t>14.231.00</t>
  </si>
  <si>
    <t>Educación Superior Tecnológica - Tecnológico de Estudios Superiores de Chicoloapan</t>
  </si>
  <si>
    <t>Recursos destinados al pago de Servicios Personales y Gasto Operativo (papeleria, limpieza, energía electrica, viaticos, telefonia fija, arrendamiento de equipo de oficina, publicidad, propaganda y gastos de servicios menores).</t>
  </si>
  <si>
    <t>0.00</t>
  </si>
  <si>
    <t>Convenio de Coordinación para el establecimiento, operación y apoyo financiero del Telebachillerato Comunitario en el Estado de México</t>
  </si>
  <si>
    <t xml:space="preserve">Gastos de Operación y Servicios Personales </t>
  </si>
  <si>
    <t>Subsidios Federales para Organismos Descentralizados Estatales. Tecnológico de estudios Superiores de Ixtapaluca</t>
  </si>
  <si>
    <t>Pago de Nominas, Gasolina y  Materiales para construcción.</t>
  </si>
  <si>
    <t>Atención a la Demanda de Educación para Adultos, INEA</t>
  </si>
  <si>
    <t>Servicios personales, materiales y suministros, servicios generales y otras ayudas</t>
  </si>
  <si>
    <t>Convenio Específico para la Asignación de Recursos Financieros para la Operación de la Universidad Tecnolódica "Fidel Velàzquez"</t>
  </si>
  <si>
    <t>Gasto Operativo y Servicios Personales</t>
  </si>
  <si>
    <t>Asignaciones de Recursos Financieros con carácter de Apoyo Solidario para las operaciones de las Universidades Politécnicas del Estado de México, para el Ejercicio Fiscal 2017.</t>
  </si>
  <si>
    <t>Asignación de recursos para el pago de Servicios Personales (sueldo base, hora clase, prima vacacional, aguinaldo, seguridad social, etc.), materiales y suministros y servicios generales fortaleciendo el gasto y servicio ordinario de la Universidad Politécnica de Texcoco.</t>
  </si>
  <si>
    <t>Subsidios Federales para Organismos  Descentralizados Estatales</t>
  </si>
  <si>
    <t xml:space="preserve">Pago  de Nómina y Gasto de Operación </t>
  </si>
  <si>
    <t xml:space="preserve">Subsidios Federales para Organizmos Descentralizados Estatales </t>
  </si>
  <si>
    <t>Servicios Personales, Recursos Materiales y Servicios Generales</t>
  </si>
  <si>
    <t>Convenio de Apoyo Financiero. Universidad Politécnica del Valle de México</t>
  </si>
  <si>
    <t xml:space="preserve">Recursos destinados a pago de sueldos, salarios y remuneraciones al personal administrativo y docente durante el periodo del 1o. de Julio al 30 de Septiembre del  2017, así como útiles y artículos de papelería para las areas administrativas y material didáctico para el personal docente. </t>
  </si>
  <si>
    <t>Educación Superior-Tecnológico de Estudios Superiores de Jilotepec</t>
  </si>
  <si>
    <t xml:space="preserve">Nóminas y servicios personales, Materiales y suministros, Servicios generales. </t>
  </si>
  <si>
    <t>Subsidio Federal Ordinario - Universidad Tecnológica de Tecámac</t>
  </si>
  <si>
    <t>Gasto Operativo ( Sueldo personal Eventual, Aguinaldo, Aportaciones de Seguridad Social, Honorarios, Compensacioes, Despensa , Prestaciones, Combustible, Arrendamiento de Vehículos, Seguro de Bienes, Servicios de Traslado y Viáticos, Impuestos y Derechos, Bienes Informaticos, Software)</t>
  </si>
  <si>
    <t xml:space="preserve">U006 Subsidios Federales para Organismos Descentralizados Estatales </t>
  </si>
  <si>
    <t>Este recurso se utilizó para Servicios Personales, Materiales, Suministros y Servicios Generales</t>
  </si>
  <si>
    <t>Subsidio Ordinario. Universidad Estatal del Valle de Toluca</t>
  </si>
  <si>
    <t>Gasto Operativo (materiales y útiles de oficina, material de señalizacion, medicinas y productos farmaceuticos, combustibles, lubricantes y aditivos, vestuario y uniformes, productos textiles, refacciones accesorios y herramientas, refacciones menores y edificios, servicios de internet, gastos de ceremonial , combustible, refacciones para equipo de computo, asesorias asociadas a convenios y acuerdos, servicio de energia eléctrica, reparación y mantenimiento de inmuebles, reparación e instalación de maquinaria, transportación aérea,viáticos en el extranjero, gasto de ceremonial, gastos de servicios menores, gastos de ceremonias oficiales y de orden social)</t>
  </si>
  <si>
    <t>Convenio de Apoyo Financiero Solidario Universidad Politécnica de Tecámac</t>
  </si>
  <si>
    <t>Estos Recursos se utilizan para el pago de Servicios Personales, Materiales y Suministros, así como en Servicios Generales.</t>
  </si>
  <si>
    <t>U006 Educacion Media Superior Tecnológica - Colegio de Estudios Científicos y Tecnológicos del Estado de México</t>
  </si>
  <si>
    <t>Pago de nomina, adquisiciones y servicios requeridos por CECyTEM</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</si>
  <si>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</si>
  <si>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TESJo)</t>
  </si>
  <si>
    <t>Subsidio Federal para Organismos descentralizados estatales/Tecnologico de Estudios Superiores de Villa Guerrero</t>
  </si>
  <si>
    <t>Para gastos de servicios personales, materiales y suministros, servicios generales, asi como transferencias, asignaciones, subsidios y otras ayudas</t>
  </si>
  <si>
    <t>Programa para el Desarrollo Profesional Docente "PRODEP 2016"  Anexo de Ejecucion 19/04/2017 Finiquito</t>
  </si>
  <si>
    <t>Beca para estudios de Posgrado de alta calidad "Beca convencional Nacional para estudios de Maestria o Especialidad Medica" Universidad Tecnológica del Sur del Estado de México</t>
  </si>
  <si>
    <t xml:space="preserve">Subsidios Federales para Organismos Descentralizados Estatales </t>
  </si>
  <si>
    <t>Servicios Personales, Recursos Materiales y Servicios Generales Universidad Politécnica de Cuautitlán Izcalli</t>
  </si>
  <si>
    <t>FAM Infraestructura Educativa Media Superior y Superior</t>
  </si>
  <si>
    <t>Inversion pública Universidad Politécnica de Cuautitlán Izcalli</t>
  </si>
  <si>
    <t>Subsidios Federales para Organismos Descentralizados Estatales</t>
  </si>
  <si>
    <t>Elevar el aprovechamiento académico de las y los estudiantes de educación media superior del Estado de México.</t>
  </si>
  <si>
    <t>Subsidios federales para organismos descentralizados estatales. Tecnológico de Estudios Superiores de Huixquilucan</t>
  </si>
  <si>
    <t>Gastos de operación: Capitulo 1000: Servicios Personales</t>
  </si>
  <si>
    <t>Convenio de coordinación que para la creación, operación y apoyo financiero del Tecnológico de Estudios Superiores de Valle de Bravo celebran, la Secretaría de Educación Pública y el Gobierno del Estado Libre y Soberano de México.</t>
  </si>
  <si>
    <t>Gasto de operación: servicio de pago de nómina, materiales y suministros y servicios generales.</t>
  </si>
  <si>
    <t>Subsidios Federales para Organismos Descentralizados Estatales Universidad Estatal del Valle de Ecatepec</t>
  </si>
  <si>
    <t xml:space="preserve">Gasto Corriente </t>
  </si>
  <si>
    <t>Educación Superior Tecnológica</t>
  </si>
  <si>
    <t>Programa Fortalecimiento de la Calidad Educativa (Plan de Apoyo a la Calidad Educativa y la Transformación de las Escuelas Normales PACTEN) 2017. Dirección General de Educación Normal y Fortalecimiento Profesional</t>
  </si>
  <si>
    <t>Otorgamiento de apoyos económicos a las Escuelas Normales, para que a partir de ejercicios de planeación prospectiva implementen proyectos académicos que impacten en la calidad de sus programas educativos y la mejora de la gestión</t>
  </si>
  <si>
    <t>20'950,727.74</t>
  </si>
  <si>
    <t>Programa Beca de Apoyo a la Práctica Intensiva y al Servivio Social para estudiantes de sexto, séptimo y octavo semestre de Escuelas Normales Públicas (BAPISS 2017). Dirección General de Educación Normal y Fortalecimiento Profesional</t>
  </si>
  <si>
    <t>Subsidios Federales para Organismos Descetralizados</t>
  </si>
  <si>
    <t>Este recurso fue utilizado para el pago de materiales, papeleria, combustibles, servicios de vigilancia, limpieza, viaticos a las diferncias dependencias y materiales para el mantenimiento de instalaciones de la Universidad Politécnica de Chimalhuacán.</t>
  </si>
  <si>
    <t>"Fondo de Aportaciones a la Educación Tecnológica y de Adultos".- Educación Tecnológica- CONALEP</t>
  </si>
  <si>
    <t>Proporcionar servicio de Educación Media Superior Tecnológica</t>
  </si>
  <si>
    <t>Programa Nacional de Convivencia Escolar</t>
  </si>
  <si>
    <t>Asistencia de 8 enlaces del PNCE en el Estado de México a la 3er Reunión Nacional, Capacitación a docentes en el subsistema SEIEM</t>
  </si>
  <si>
    <t>Educacion superior Universitaria</t>
  </si>
  <si>
    <t>Estos recursos se Aplicaron a Servicios Generales y Materiales</t>
  </si>
  <si>
    <t>Convenio Modificatorio del Convenio Marco de Colaboración para el Apoyo Financiero Solidario</t>
  </si>
  <si>
    <t>Recursos Federales para cubrir los Gastos de Operación de la Universidad Mexiquense del Bicentenario.</t>
  </si>
  <si>
    <t>Convenio de coordinacion para la creacion, Operación y Apoyo financiero de los Tecnologicos de Estudios Superiores Tianguistenco</t>
  </si>
  <si>
    <t>Gastos de operación(Estudiantil, Docente y Administrativa del Tecnológico)</t>
  </si>
  <si>
    <t>Convenio de Coordinación para el desarrollo de la Educación Media Superior y Superior en el Estado de México</t>
  </si>
  <si>
    <t>Gasto de Corriente. Tecnologico de Estudios Superiores del Oriente del Estado de México</t>
  </si>
  <si>
    <t>Educacion Superior Universitaria</t>
  </si>
  <si>
    <t>Sueldos base al personal permanente</t>
  </si>
  <si>
    <t>Primas de vacaciones, dominical y gratificación de fin de año</t>
  </si>
  <si>
    <t>Compensaciones</t>
  </si>
  <si>
    <t>Aportaciones de seguridad social</t>
  </si>
  <si>
    <t>Cuotas para el fondo de ahorro y fondo de trabajo</t>
  </si>
  <si>
    <t>Otras prestaciones sociales y económicas</t>
  </si>
  <si>
    <t>Materiales, útiles y equipos menores de oficina</t>
  </si>
  <si>
    <t>Materiales, ¿tiles y equipos menores de tecnolog¿as de la informaci¿n y comunicaciones</t>
  </si>
  <si>
    <t>Material de limpieza</t>
  </si>
  <si>
    <t>Materiales y útiles de enseñanza</t>
  </si>
  <si>
    <t>Productos alimenticios para personas</t>
  </si>
  <si>
    <t>Material eléctrico y electrónico</t>
  </si>
  <si>
    <t>Materiales complementarios</t>
  </si>
  <si>
    <t>Medicinas y productos farmacéuticos</t>
  </si>
  <si>
    <t>Combustibles, lubricantes y aditivos</t>
  </si>
  <si>
    <t>Vestuario y uniformes</t>
  </si>
  <si>
    <t>Prendas de seguridad y protección personal</t>
  </si>
  <si>
    <t>Artículos deportivos</t>
  </si>
  <si>
    <t>Herramientas menores</t>
  </si>
  <si>
    <t>Refacciones y accesorios menores de equipo de cómputo y tecnologías de la información</t>
  </si>
  <si>
    <t>Refacciones y accesorios menores de equipo de transporte</t>
  </si>
  <si>
    <t>Refacciones y accesorios menores de equipo de defensa y seguridad</t>
  </si>
  <si>
    <t>Refacciones y accesorios menores otros bienes muebles</t>
  </si>
  <si>
    <t>Energía eléctrica</t>
  </si>
  <si>
    <t>Agua</t>
  </si>
  <si>
    <t>Telefonía tradicional</t>
  </si>
  <si>
    <t>Servicios de telecomunicaciones y satélites</t>
  </si>
  <si>
    <t>Servicios de acceso de Internet, redes y procesamiento de información</t>
  </si>
  <si>
    <t>Servicios postales y telegráficos</t>
  </si>
  <si>
    <t>Arrendamiento de mobiliario y equipo de administración, educacional y recreativo</t>
  </si>
  <si>
    <t>Servicios legales, de contabilidad, auditoría y relacionados</t>
  </si>
  <si>
    <t>Servicios de capacitación</t>
  </si>
  <si>
    <t>Servicios de apoyo administrativo, traducción, fotocopiado e impresión</t>
  </si>
  <si>
    <t>Servicios de vigilancia</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</si>
  <si>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</si>
  <si>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</si>
  <si>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</si>
  <si>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</si>
  <si>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</si>
  <si>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Reparación y mantenimiento de equipo de transporte</t>
  </si>
  <si>
    <t>Servicios de limpieza y manejo de desechos</t>
  </si>
  <si>
    <t>Servicios de jardinería y fumigación</t>
  </si>
  <si>
    <t>Difusión por radio, televisión y otros medios de mensajes sobre programas y actividades gubernamentales</t>
  </si>
  <si>
    <t>Pasajes aéreos</t>
  </si>
  <si>
    <t>Pasajes terrestres</t>
  </si>
  <si>
    <t>Viáticos en el país</t>
  </si>
  <si>
    <t>Otros servicios de traslado y hospedaje</t>
  </si>
  <si>
    <t>Impuestos y derechos</t>
  </si>
  <si>
    <t>Impuesto sobre nóminas y otros que se deriven de una relación laboral</t>
  </si>
  <si>
    <t>Otros servicios generales</t>
  </si>
  <si>
    <t>Ayudas sociales a personas</t>
  </si>
  <si>
    <t>Becas y otras ayudas para programas de capacitación</t>
  </si>
  <si>
    <t>Subsidios Federales para Organismos descentralizados. Tecnológico de Estudios Superiores de Chalco.</t>
  </si>
  <si>
    <t>Sueldos y Salarios</t>
  </si>
  <si>
    <t>Aguinaldos</t>
  </si>
  <si>
    <t>Convenio Específico para la Asignación de Recursos Financieros para la Operación de las Universidades Tecnológicas del Estado de México. Universidad Tecnológica del Valle de Toluca.</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</si>
  <si>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</si>
  <si>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Convenio de apoyo financiero (Subsidio Ordinario)</t>
  </si>
  <si>
    <t>Gastos de operación. Universidad Intercultural del Estado de México</t>
  </si>
  <si>
    <t>Fondo de Aportaciones Múltiples (F.A.M.) Nivel Básico 2017.</t>
  </si>
  <si>
    <t>Construcción, reparación, rehabilitación, mantenimiento y equipamiento de infraestructura física educativa  en el Estado de México.</t>
  </si>
  <si>
    <t>F.A.M. Nivel Media Superior 2017.</t>
  </si>
  <si>
    <t>F.A.M. Nivel Básico 2013 (Rendimientos).</t>
  </si>
  <si>
    <t>F.A.M. Nivel Superior 2013 (Rendimientos).</t>
  </si>
  <si>
    <t>F.A.M. Nivel Básico 2014 (Rendimientos).</t>
  </si>
  <si>
    <t>F.A.M. Nivel Superior 2014 (Rendimientos).</t>
  </si>
  <si>
    <t>F.A.M. Nivel Básico 2015 (Rendimientos).</t>
  </si>
  <si>
    <t>F.A.M. Nivel Media Superior 2014 (Rendimientos).</t>
  </si>
  <si>
    <t>F.A.M. Nivel Básico 2016 (Rendimientos).</t>
  </si>
  <si>
    <t>F.A.M. Nivel Media Superior 2016 (Rendimientos).</t>
  </si>
  <si>
    <t>F.A.M. Básico (Otras Fuentes-Remanentes Escuelas al CIEN).</t>
  </si>
  <si>
    <t>F.A.M. Media Superior (Otras Fuentes-Remanentes Escuelas al CIEN).</t>
  </si>
  <si>
    <t>F.A.M. Superior (Otras Fuentes-Remanentes Escuelas al CIEN).</t>
  </si>
  <si>
    <t>Programa de Agua Potable, Alcantarillado y Saneamiento PROAGUA (Apartado Urbano).</t>
  </si>
  <si>
    <t>Agua potable y alcantarillado en beneficio de los habitantes de los municipios de Villa Victoria, Ixtlahuaca, Almoloya de Juárez, Temoaya y Zinacantepec</t>
  </si>
  <si>
    <t>Programa de Tratamiento de Aguas Residuales (PTAR).</t>
  </si>
  <si>
    <t>Plantas de tratamiento de aguas residuales y proyectos, en beneficio de los habitantes de Chalco, Tenancingo, Lerma, Cuautitlán Izcalli, Atlacomulco y Tecámac</t>
  </si>
  <si>
    <t>Programa de Agua Potable, Alcantarillado y Saneamiento PROAGUA (Apartado Rural).</t>
  </si>
  <si>
    <t>Drenaje sanitario y agua potable en beneficio de los habitantes de los municipios de Chapa de Mota, Temascaltepec y Villa Victoria</t>
  </si>
  <si>
    <t>Programa de Agua Potable, Alcantarillado y Saneamiento PROAGUA (Apartado Agua Limpia).</t>
  </si>
  <si>
    <t>Cloración de agua potable en beneficio de los habitantes del Estado de México.</t>
  </si>
  <si>
    <t>Ramo General 23 Provisiones Salariales y Económicas.</t>
  </si>
  <si>
    <t>Drenaje sanitario en beneficio de los habitantes de los municipios de Atenco y Texcoco</t>
  </si>
  <si>
    <t>Provisiones Salariales y Económicas (FORTALECE)</t>
  </si>
  <si>
    <t>Edificaciones y pavimentaciones para beneficio de habitantes de los municipios de Calimaya y Cocotitlán</t>
  </si>
  <si>
    <t>Fortalecimiento Financiero, Inversión "A"</t>
  </si>
  <si>
    <t>Edificaciones y pavimentaciones para beneficio de habitantes de los municipios de Jiquipilco, La Paz, San José del Rincón y Zinacantepec</t>
  </si>
  <si>
    <t>Fondo Metropolitano del Valle de Toluca,  (FMVT)</t>
  </si>
  <si>
    <t>Construcción de Ciclovias en la Vialidad Toluca - Palmillas, Primera Etapa (obra nueva)</t>
  </si>
  <si>
    <t>Fondo para el Fortalecimiento de la Infraestructura Estatal y Municipal,  (FORTALECE)</t>
  </si>
  <si>
    <t>Habitantes de los Municipios de Valle de Bravo, Ecatepec de Morelos y Naucalpan</t>
  </si>
  <si>
    <t>Programa de Fortalecimiento Financiero
(Prevenciones Salariales y Económicas), PFF</t>
  </si>
  <si>
    <t>Habitantes de los Municipios de Ecatepec de Morelos y San Mateo Atenco</t>
  </si>
  <si>
    <t>Fondo Metropolitano del Valle de México,  (FMVM)</t>
  </si>
  <si>
    <t>Habitantes de municipios del Valle de México, (Acolman, Amecameca, Apaxco, Atenco, Atizapán de Zaragoza, Atlautla, Axapusco, Ayapango, Coacalco de Berriozábal, Cocotitlán, Coyotepec, Cuautitlán, Chalco, Chiautla, Chicoloapan, Chiconcuac, Chimalhuacán, Ecatepec de Morelos, Ecatzingo, Huehuetoca, Hueypoxtla, Huixquilucan, Isidro Fabela, Ixtapaluca, Jaltenco, Jilotzingo, Juchitepec, Melchor Ocampo, Naucalpan de Juárez, Nezahualcóyotl, Nextlalpan, Nicolás Romero, Nopaltepec, Otumba, Ozumba, Papalotla, La Paz, San Martín de sas Pirámides, Tecámac, Temamatla, Temascalapa, Tenango del Aire, Teoloyucan, Teotihuacán, Tepetlaoxtoc, Tepetlixpa, Tepotzotlán, Tequixquiac, Texcoco, Tezoyuca, Tlalmanalco, Tlalnepantla de Baz, Tultepec, Tultitlán, Villa Del Carbón, Zumpango, Cuautitlán Izcalli, Valle de Chalco Solidaridad, Tonanitla)</t>
  </si>
  <si>
    <t>Fideicomiso para la Infraestructura de los Estados  (FIES)</t>
  </si>
  <si>
    <t>Habitantes del Municipio de Ecatepec de Morelos y del Municipio de Huixquilucan</t>
  </si>
  <si>
    <t>Programa Estatal de Modernización</t>
  </si>
  <si>
    <t>Tecnologías de la Información</t>
  </si>
  <si>
    <t>Programa de Concurrencia con las Entidades Federativas. Infraestructura, Equipamiento y Maquinaria. Proyectos Productivos o Estratégicos Agrícolas</t>
  </si>
  <si>
    <t>Productores</t>
  </si>
  <si>
    <t>Programa de Concurrencia con las Entidades Federativas.Infraestructura, Equipamiento y Maquinaria. Proyectos Productivos o Estratégicos Pecuarios</t>
  </si>
  <si>
    <t>Programa de Concurrencia con las Entidades Federativas.Infraestructura, Equipamiento y Maquinaria. Proyectos Productivos o Estratégicos  de Pesca y Acuícolas</t>
  </si>
  <si>
    <t>Programa de Apoyo a Pequeños Productores. Infraestructura Productiva para el Aprovechamiento Sustentable del Suelo y Agua (Ejecución Nacional)</t>
  </si>
  <si>
    <t>Programa de Apoyo a Pequeños Productores. Extensionismo Desarrollo de Capacidades y Asociatividad Productiva</t>
  </si>
  <si>
    <t>Programa de Apoyo a Pequeños Productores. Proyectos de Seguridad Alimentaria para Zonas Rurarales</t>
  </si>
  <si>
    <t>Programa de Sanidad e Inocuidad Agroalimentaria. Campañas Fitozoosanitarias</t>
  </si>
  <si>
    <t>Comité</t>
  </si>
  <si>
    <t xml:space="preserve">Programa de Sanidad e Inocuidad Agroalimentaria. Inocuidad Agroalimentaria, Acuicola y Pesquera </t>
  </si>
  <si>
    <t>Programa de Sanidad e Inocuidad Agroalimentaria. Inspección y Vigilancia Epidemiológica, de Plagas y Enfermedades No Cuarentenarias</t>
  </si>
  <si>
    <t>Programa de Sanidad e Inocuidad Agroalimentaria. Vigilancia Epidemiológicas, de Plagas y Enfermedades Cuarentenarias</t>
  </si>
  <si>
    <t>Fondo de Apoyo a Migrantes 2017</t>
  </si>
  <si>
    <t>Apoyos que fomenten el autoempleo a los trabajadores migrantes que se encuentren en retorno a sus lugares de origen</t>
  </si>
  <si>
    <t>Programa De Infraestructura Indígena 2017</t>
  </si>
  <si>
    <t>Construcción de infraestructura indígena y vivienda</t>
  </si>
  <si>
    <t>"Centros Para El Desarrollo De Las Mujeres: México 2017"</t>
  </si>
  <si>
    <t>Promover y fomentar las condiciones para alcanzar la igualdad de oportunidades y de trato entre los generos</t>
  </si>
  <si>
    <t>Gobierno en Grande: Fortalecer las capacidades del sistema estatal para la igualdad de trato y oportunidades entre mujeres y hombres y acciones sustantivas para la atención a la alerta de género</t>
  </si>
  <si>
    <t>Promover y fomentar las condiciones para alcanzar la igualdad de oportunidades y de trato entre los géneros</t>
  </si>
  <si>
    <t xml:space="preserve"> Gobierno en Grande: Hacia una consolidación del fortalecimiento institucional y de sensibilización e información de los actores institucionales y sociales para incidir en la disminución de la violencia contra las mujeres mexiquenses y feminicidios en la entidad.</t>
  </si>
  <si>
    <t>Contribuir a una vida libre de violencia para las mujeres mexiquenses.</t>
  </si>
  <si>
    <t>Convenio de Coordinación para el Otorgamiento de un subsidio para  el Programa Regional Turístico sustentable y Pueblos Mágicos</t>
  </si>
  <si>
    <t>"Apoyos para el Fortalecimiento de la Oferta Turística Sustentable"</t>
  </si>
  <si>
    <t>Concursos</t>
  </si>
  <si>
    <t>Rescatar, preservar e incentivar a los artesanos, para que sigan conservando su tradición y creatividad artesanal,  así como su producción. "escultura en madera, instrumentos musicales prehispánicos y horquetas, Malinalco pueblo mágico"</t>
  </si>
  <si>
    <t>Artesanal Estratégico</t>
  </si>
  <si>
    <t>Consolidación del grupo artesanal, a través de las estrategias necesarias para el fortalecimiento productivo y comercial, para un grupo de artesanos del Municipio de Villa de Allende, comunidad de San Felipe Santiago</t>
  </si>
  <si>
    <t>Rescatar, preservar e incentivar a los artesanos, para que sigan conservando su tradición y creatividad artesanal,  así como su producción. "rebozo, canasta y silla típica de Tenancingo"</t>
  </si>
  <si>
    <t>Seguro Popular</t>
  </si>
  <si>
    <t>Garantizar la salud a toda la población que no cuente con un seguro social de gastos médicos, buscando de este modo que todos los integrantes de las personas afiliadas al seguro popular tengan acceso a los servicios de salud, médicos, hospitalarios, farmacéuticos y quirúrgicos, los cuales seran financiados por el REPSS a los SESA de la Entidad, garantizando los servicios de salud de mas de 7 millones 180 mil 487 afilados del padron (todas las edades).</t>
  </si>
  <si>
    <t xml:space="preserve">Programa de Inclusión Social (PROSPERA) </t>
  </si>
  <si>
    <t>Contribuir a fortalecer el cumplimiento efectivo de los derechos sociales que potencien las capacidades de las personas en situación de pobreza, a través de acciones que amplíen sus capacidades en alimentación, salud y educación, y mejoren su acceso a otras dimensiones del bienestar</t>
  </si>
  <si>
    <t>2% Fondo de Previsión Presupuestal</t>
  </si>
  <si>
    <t>Acuerdo O.I.32/0216, mediante el cual se aprueba por unanimidad el programa denominado "Programa de Adquisiciòn de Tomogràfos en el Estado de Mèxico"</t>
  </si>
  <si>
    <t>Acuerdo O.II.75/0516, mediante el cual se aprueba por unanimidad el programa denominado "Programa de Fortalecimiento de la Red de Ambulancias en los Hospitales a travès de la Adquisiciòn de 40 Ambulancias Tipo II, en el Estado de Mèxico"</t>
  </si>
  <si>
    <t>Seguro Médico Siglo XXI</t>
  </si>
  <si>
    <t xml:space="preserve"> Promover el desarrollo integral de los niños y niñas, particularmente en materia de salud, alimentación y educación, a través de la implementación de acciones coordinadas entre los tres órdenes de gobierno y la sociedad civil.</t>
  </si>
  <si>
    <t>Sistema de Protección Social en Salud (Seguro popular)</t>
  </si>
  <si>
    <t>Los recursos se aplican al pago de los servicios personales, gasto de operación e inversión de las unidades médicas y administrativas que prestan servicios de salud a los beneficiarios del Sistema de Protección Social en Salud (SEGURO POPULAR).</t>
  </si>
  <si>
    <t>Asegurar el acceso al Paquete Básico Garantizado de Salud y la ampliación progresiva a las 27 intervenciones de Salud Pública del CAUSES a las familias beneficiarias.</t>
  </si>
  <si>
    <t>Seguro médico siglo XXI (Capita)</t>
  </si>
  <si>
    <t>Cubrir los gastos de los principales padecimientos que se presentan en los primeros  cinco años de vida, pero sobre todo en el primer mes de vida, que es donde se presenta el mayor número de casos de muerte infantil neonatal. Específicamente los beneficiarios de este programa tienen derecho a recibir los servicios médicos de 128 intervenciones.</t>
  </si>
  <si>
    <t>Fondo de Aportaciones para los Servicios de Salud  (FASSA RAMO 33)</t>
  </si>
  <si>
    <t>Los recursos son aplicados al pago de los servicios personales de carácter federal, así como el gasto de operación de las unidades médicas en materia de salud.</t>
  </si>
  <si>
    <t>Acuerdo para el Fortalecimiento de. Acciones de Salud Pública en las Entidades Federativas (AFASPE)</t>
  </si>
  <si>
    <t xml:space="preserve">Recursos para el Fortalecimiento de las Acciones de Salud Pública en la Entidad en sus diferentes programas de acción específica en Materia de Promoción y Prevención de la Salud, Equidad y Género, Salud Reproductiva, Prevención de Enfermedades, Vigilancia Epidemiológica, así como en los programas de Vacunación Universal. </t>
  </si>
  <si>
    <t>Fortalecimiento a la Atención Médica</t>
  </si>
  <si>
    <t>Realizar los gastos que se deriven de la operación de dieciocho unidades médicas móviles y su aseguramiento (que comprenda los ocupantes, equipamiento, unidades médicas móviles, con cobertura en casos de desastres naturales) que amparen a veinte unidades médicas móviles del programa en el Estado de México.</t>
  </si>
  <si>
    <t xml:space="preserve">Fondo de protección contra Gastos </t>
  </si>
  <si>
    <t>Niños de 0 a 14 años 11 meses</t>
  </si>
  <si>
    <t>Niños de 0 a 5 años.</t>
  </si>
  <si>
    <t>Fondo de Aportaciones Múltiples 2017 (Asistencia Social).</t>
  </si>
  <si>
    <t>Adquisición de insumos alimentarios para Desayunos Escolares Fríos, que serán entregados a los 124 Sistemas Municipales DIF del Estado de México para su distribución a menores que cursan Preescolar y Escolar, ubicados en comunidades de alta y muy alta marginación.</t>
  </si>
  <si>
    <t>Adquisición de paquetes de insumos alimentarios integrados por productos de la canasta básica, para los desayunadores escolares comunitarios (Desayuno Escolares Calientes).</t>
  </si>
  <si>
    <t>Capacitación a las familias en situación de vulnerabilidad en la producción de alimentar para auto consumo, a través de la instalación Proyectos Productivos sustentables de producción agrícola y de crianza de animales, así mismo se proporcionan equipos y herramientas para la instalación de talleres de carpintería, herrería, panadería y equipo mobiliario de estética y paquetes de herramientas  para plomería y electricidad, entrega de laminas, calentadores de agua sistema solar y cemento.</t>
  </si>
  <si>
    <t>Seguimiento a los Centros de Atención y Vigilancia Nutricional para Menores de Cinco Años no escolarizados, que presenten algún grado de desnutrición en municipios prioritarios del Estado de México, con la distribución mensual de insumos alimentarios y seguimiento.</t>
  </si>
  <si>
    <t>Adquisición de equipo y mobiliario de cocina para los Desayunadores Escolares Comunitarios.</t>
  </si>
  <si>
    <t>Adquisición de paquetes de Insumos Alimentarios integrados por productos de la canasta básica para los Espacios de Alimentación, Encuentro y Desarrollo.</t>
  </si>
  <si>
    <t>Otorgar Becas Académicas para contribuir a que las niñas, niños y adolecentes trabajadores no abandonen el sector educativo y disminuyan su estancia en las calles.</t>
  </si>
  <si>
    <t>Otorgar Becas Académicas para contribuir a que las niñas, niños y adolecentes repateados o en riesgo de migración, fortalezcan su arraigo en el sector educativo y familiar.</t>
  </si>
  <si>
    <t>Adquisición de las Vacunas contra Hepatitis "A", Varicela e Influenza para su aplicación a la población susceptible de los Albergues y Guarderías del DIFEM y los Sistemas Municipales.</t>
  </si>
  <si>
    <t>Adquisición de paquetes familiares de salud bucal quien consta de pasta dental pro salud, enjuague bucal, hilo dental, pasta dental con flúor, pastillas reveladoras, cepillos dentales para adulto e infantiles.</t>
  </si>
  <si>
    <t>Entrega de lentes a Estudiantes de Educación Básica, los cuales constan de armazón, micas graduadas, estuche y micro fibra.</t>
  </si>
  <si>
    <t>Adquisición de Cobertores Adultos Mayores considerando que son parte de la población con más vulnerabilidad a los cambios climáticas.</t>
  </si>
  <si>
    <t>Adquisición Sillas de Ruedas, Bastones, Andaderas y Pañales para Adultos Mayores que representen alguna discapacidad e integrarlos a la vida social evitando su discriminación.</t>
  </si>
  <si>
    <t>Adquisición de Lentes para Adultos Mayores de 60 años, incluyendo diagnostico de agudeza visual para detectar algún defecto como miopía, hipermetropía, astigmatismo, presbicia o vista cansada.</t>
  </si>
  <si>
    <t>Adquisición de Juegos de Pants para Adultos Mayores.</t>
  </si>
  <si>
    <t>Adquisición de Zapatos Confortables para Adultos Mayores.</t>
  </si>
  <si>
    <t>Adquisición de Ropa, Calzado, Uniformes y Blancos para los menores albergados del DIFEM.</t>
  </si>
  <si>
    <t>Adquisición de los Juegos Infantiles para su renovación en los Jardines de los Albergues del DIFEM.</t>
  </si>
  <si>
    <t>Adquisición material para el Equipamiento Deportivo de los Centros Asistenciales del DIFEM</t>
  </si>
  <si>
    <t>Adquisición de mobiliario y equipo para los Albergues del DIFEM.</t>
  </si>
  <si>
    <t>Adquisición de Ayudas Funcionales para Personas con Discapacidad las cuales consta de Auxiliares Auditivos, Muletas Auxiliares Infantiles y para Adulto, Bastones Blanco y de un Punto, Andaderas para Adulto e Infantil Plegable.</t>
  </si>
  <si>
    <t>Adquisición de material psicométrico para el Reequipamiento de Módulos de Integración Social.</t>
  </si>
  <si>
    <t>Adquisición de equipo y mobiliario necesario para la implementación y reequipamiento de módulos de prevención y detección de factores de riesgo de discapacidad en el Estado de México.</t>
  </si>
  <si>
    <t>Adquisición de Lamias, Tinacos, Pintura, Impermeabilizante, Cobertores y Colchonetas para la Población Vulnerable.</t>
  </si>
  <si>
    <t>Rehabilitación de las Capillas de Velación y Cafeterías, así como de la protección de las ventanas de las salas y  el cercado de protección perimetral del área externa de la Funeraria del DIFEM.</t>
  </si>
  <si>
    <t>Mejoramiento de Infraestructura Urbana – Conservación y Mantenimiento de Parques Metropolitanos. Fondo Metropolitano del Valle de México 2015.</t>
  </si>
  <si>
    <t>Obra Civil, Equipamiento y Adquisición de Mobiliario y Equipo de Transporte.
(4´005,731 Beneficiados).</t>
  </si>
  <si>
    <t>Saneamiento, Rehabilitación, Construcción y Equipamiento del Sitio de Disposición Final del Municipio de Valle de Bravo.
Recursos Federales de la SEMARNAT, PEF 2016.</t>
  </si>
  <si>
    <t>Proveer al Municipio de Valle de Bravo de un Sistema Integral de Gestión de los Residuos Sólidos Urbanos que permita operar eficientemente en el largo plazo los servicios de tratamiento y disposición final para el mejoramiento del Medio Ambiente local y el bienestar de la población del Municipio y sus visitantes.
(65,703 beneficiados).</t>
  </si>
  <si>
    <t>Exposición México Patrimonio Mundial Exposición Interactiva que destaca los sitios Patrimonio Mundial de México 2017.</t>
  </si>
  <si>
    <t>Exposición del Patrimonio Cultural</t>
  </si>
  <si>
    <t>Presentación Artística de Ballet Folclórico del Estado de México y Giras Nacionales e Internacionales en Festivales Culturales 2017.</t>
  </si>
  <si>
    <t>Presentación del Ballet Folclórico</t>
  </si>
  <si>
    <t>Certámen Literario Laura Méndez de Cuenca 2017.</t>
  </si>
  <si>
    <t>Certámen Literario</t>
  </si>
  <si>
    <t>Bienal Nishizawa Realizare a Nivel Nacional Concurso de Pintura de Paisaje 2017.</t>
  </si>
  <si>
    <t>Concurso de Pintura</t>
  </si>
  <si>
    <t>Programa de Apoyo al Empleo</t>
  </si>
  <si>
    <t>Empleo (buscadores de empleo)</t>
  </si>
  <si>
    <t>Programa de Acciones para el Desarrollo</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</si>
  <si>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</si>
  <si>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</si>
  <si>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Ramo  General  23</t>
  </si>
  <si>
    <t>Operación y  Mantenimiento del Programa de Seguridad y Monitoreo en el Estado de México</t>
  </si>
  <si>
    <t>Fondo de Aportaciones  para la Seguridad  Publica</t>
  </si>
  <si>
    <t>Bienes y Servicios para el  Fortalecimiento de la Seguridad Pública</t>
  </si>
  <si>
    <t>Fondo de aportaciones para la Seguridad Pública de los Estados y del Distrito Federal (FASP 2017)</t>
  </si>
  <si>
    <t>Mejoramiento y/o ampliación  obra nueva / casa táctica</t>
  </si>
  <si>
    <t>Mejoramiento y/o ampliación  obra nueva / pista de manejo</t>
  </si>
  <si>
    <t>Capacitación / evaluación de instructores evaluadores de la función policial</t>
  </si>
  <si>
    <r>
      <t>Otorgamiento de becas a los estudiantes normalistas que cursan el sexto, séptimo y octavo semestres para realizar sus prácticas docentes y su servicio social en las escuelas de educación básica</t>
    </r>
    <r>
      <rPr>
        <sz val="10"/>
        <color indexed="63"/>
        <rFont val="Gotham Book"/>
      </rPr>
      <t>.</t>
    </r>
  </si>
  <si>
    <t>Gasto de operación destinados a cubrir el pago de prestaciones socioeconomicas al personal administrativo y docentes tales como; sueldos y salarios, primas por años de servicio, primas de vacaciones, labores docentes, aportaciones de seguridad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</si>
</sst>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 x14ac:knownFonts="1">
    <font>
      <sz val="11"/>
      <color theme="1"/>
      <name val="Calibri"/>
      <family val="2"/>
      <scheme val="minor"/>
    </font>
    <font>
      <sz val="10"/>
      <color theme="1"/>
      <name val="Gotham Book"/>
      <family val="3"/>
    </font>
    <font>
      <sz val="11"/>
      <color theme="1"/>
      <name val="Calibri"/>
      <family val="2"/>
      <scheme val="minor"/>
    </font>
    <font>
      <sz val="10"/>
      <color rgb="FF000000"/>
      <name val="Gotham Book"/>
    </font>
    <font>
      <sz val="10"/>
      <color theme="1"/>
      <name val="Gotham Book"/>
    </font>
    <font>
      <sz val="10"/>
      <name val="Gotham Book"/>
    </font>
    <font>
      <sz val="10"/>
      <color indexed="63"/>
      <name val="Gotham Book"/>
    </font>
    <font>
      <sz val="10"/>
      <color indexed="8"/>
      <name val="Gotham Book"/>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s>
  <borders count="23">
    <border>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80">
    <xf numFmtId="0" fontId="0" fillId="0" borderId="0" xfId="0"/>
    <xf numFmtId="0" fontId="1" fillId="0" borderId="1" xfId="0" applyFont="1" applyBorder="1" applyAlignment="1">
      <alignment horizontal="center"/>
    </xf>
    <xf numFmtId="0" fontId="1" fillId="0" borderId="2" xfId="0" applyFont="1" applyBorder="1" applyAlignment="1">
      <alignment horizontal="center"/>
    </xf>
    <xf numFmtId="0" fontId="3" fillId="0" borderId="20" xfId="0" applyFont="1" applyBorder="1" applyAlignment="1">
      <alignment horizontal="left" vertical="center" wrapText="1"/>
    </xf>
    <xf numFmtId="49" fontId="4" fillId="0" borderId="20" xfId="0" applyNumberFormat="1" applyFont="1" applyFill="1" applyBorder="1" applyAlignment="1">
      <alignment horizontal="left" vertical="center" wrapText="1"/>
    </xf>
    <xf numFmtId="49" fontId="4" fillId="0" borderId="20" xfId="0" applyNumberFormat="1" applyFont="1" applyBorder="1" applyAlignment="1">
      <alignment horizontal="left" vertical="center" wrapText="1"/>
    </xf>
    <xf numFmtId="4" fontId="4" fillId="0" borderId="20" xfId="0" applyNumberFormat="1" applyFont="1" applyBorder="1" applyAlignment="1">
      <alignment horizontal="right" vertical="center"/>
    </xf>
    <xf numFmtId="0" fontId="4" fillId="0" borderId="20" xfId="0" applyFont="1" applyBorder="1" applyAlignment="1">
      <alignment horizontal="left" vertical="center" wrapText="1"/>
    </xf>
    <xf numFmtId="4" fontId="4" fillId="0" borderId="22" xfId="0" applyNumberFormat="1" applyFont="1" applyBorder="1" applyAlignment="1">
      <alignment horizontal="right" vertical="center"/>
    </xf>
    <xf numFmtId="4" fontId="3" fillId="0" borderId="20" xfId="0" applyNumberFormat="1" applyFont="1" applyFill="1" applyBorder="1" applyAlignment="1">
      <alignment horizontal="right" vertical="center" wrapText="1"/>
    </xf>
    <xf numFmtId="4" fontId="4" fillId="0" borderId="20" xfId="0" applyNumberFormat="1" applyFont="1" applyFill="1" applyBorder="1" applyAlignment="1">
      <alignment horizontal="right" vertical="center"/>
    </xf>
    <xf numFmtId="4" fontId="4" fillId="0" borderId="20" xfId="1" applyNumberFormat="1" applyFont="1" applyBorder="1" applyAlignment="1">
      <alignment horizontal="right" vertical="center" wrapText="1"/>
    </xf>
    <xf numFmtId="4" fontId="4" fillId="0" borderId="20" xfId="0" applyNumberFormat="1" applyFont="1" applyBorder="1" applyAlignment="1">
      <alignment horizontal="center" vertical="center"/>
    </xf>
    <xf numFmtId="4" fontId="3" fillId="0" borderId="20" xfId="0" applyNumberFormat="1" applyFont="1" applyBorder="1" applyAlignment="1">
      <alignment horizontal="right" vertical="center" wrapText="1"/>
    </xf>
    <xf numFmtId="43" fontId="5" fillId="2" borderId="20" xfId="1" applyFont="1" applyFill="1" applyBorder="1" applyAlignment="1">
      <alignment horizontal="left" vertical="center" wrapText="1"/>
    </xf>
    <xf numFmtId="4" fontId="5" fillId="0" borderId="20" xfId="0" applyNumberFormat="1" applyFont="1" applyBorder="1" applyAlignment="1">
      <alignment horizontal="right" vertical="center" wrapText="1"/>
    </xf>
    <xf numFmtId="4" fontId="4" fillId="0" borderId="20" xfId="0" applyNumberFormat="1" applyFont="1" applyBorder="1" applyAlignment="1">
      <alignment horizontal="center" vertical="center" wrapText="1"/>
    </xf>
    <xf numFmtId="4" fontId="4" fillId="0" borderId="20" xfId="0" applyNumberFormat="1" applyFont="1" applyBorder="1" applyAlignment="1">
      <alignment horizontal="right" vertical="center" wrapText="1"/>
    </xf>
    <xf numFmtId="4" fontId="4" fillId="0" borderId="20" xfId="2" applyNumberFormat="1" applyFont="1" applyBorder="1" applyAlignment="1">
      <alignment horizontal="center" vertical="center"/>
    </xf>
    <xf numFmtId="4" fontId="4" fillId="0" borderId="20" xfId="0" quotePrefix="1" applyNumberFormat="1" applyFont="1" applyBorder="1" applyAlignment="1">
      <alignment horizontal="right" vertical="center"/>
    </xf>
    <xf numFmtId="4" fontId="4" fillId="0" borderId="20" xfId="2" applyNumberFormat="1" applyFont="1" applyBorder="1" applyAlignment="1">
      <alignment horizontal="right" vertical="center"/>
    </xf>
    <xf numFmtId="4" fontId="4" fillId="0" borderId="20" xfId="2" applyNumberFormat="1" applyFont="1" applyBorder="1" applyAlignment="1">
      <alignment horizontal="right" vertical="center" wrapText="1"/>
    </xf>
    <xf numFmtId="4" fontId="4" fillId="0" borderId="20" xfId="2" applyNumberFormat="1" applyFont="1" applyFill="1" applyBorder="1" applyAlignment="1">
      <alignment horizontal="right" vertical="center"/>
    </xf>
    <xf numFmtId="4" fontId="4" fillId="0" borderId="20" xfId="1" applyNumberFormat="1" applyFont="1" applyBorder="1" applyAlignment="1">
      <alignment horizontal="right" vertical="center"/>
    </xf>
    <xf numFmtId="4" fontId="4" fillId="0" borderId="21" xfId="0" applyNumberFormat="1" applyFont="1" applyBorder="1" applyAlignment="1">
      <alignment horizontal="right" vertical="center" wrapText="1"/>
    </xf>
    <xf numFmtId="4" fontId="5" fillId="2" borderId="20" xfId="3" applyNumberFormat="1" applyFont="1" applyFill="1" applyBorder="1" applyAlignment="1">
      <alignment horizontal="center" vertical="center"/>
    </xf>
    <xf numFmtId="4" fontId="5" fillId="0" borderId="20" xfId="0" applyNumberFormat="1" applyFont="1" applyBorder="1" applyAlignment="1">
      <alignment horizontal="center" vertical="center" wrapText="1"/>
    </xf>
    <xf numFmtId="4" fontId="4" fillId="0" borderId="20" xfId="0" quotePrefix="1" applyNumberFormat="1" applyFont="1" applyBorder="1" applyAlignment="1">
      <alignment horizontal="center" vertical="center"/>
    </xf>
    <xf numFmtId="4" fontId="4" fillId="0" borderId="20" xfId="0" applyNumberFormat="1" applyFont="1" applyFill="1" applyBorder="1" applyAlignment="1">
      <alignment horizontal="center" vertical="center"/>
    </xf>
    <xf numFmtId="4" fontId="4" fillId="0" borderId="22" xfId="0" applyNumberFormat="1" applyFont="1" applyBorder="1" applyAlignment="1">
      <alignment horizontal="center" vertical="center"/>
    </xf>
    <xf numFmtId="4" fontId="3" fillId="0" borderId="20" xfId="0" applyNumberFormat="1" applyFont="1" applyFill="1" applyBorder="1" applyAlignment="1">
      <alignment horizontal="center" vertical="center" wrapText="1"/>
    </xf>
    <xf numFmtId="4" fontId="4" fillId="0" borderId="19" xfId="0" applyNumberFormat="1" applyFont="1" applyBorder="1" applyAlignment="1">
      <alignment horizontal="center" vertical="center"/>
    </xf>
    <xf numFmtId="4" fontId="4" fillId="0" borderId="20" xfId="1" applyNumberFormat="1" applyFont="1" applyBorder="1" applyAlignment="1">
      <alignment horizontal="center" vertical="center"/>
    </xf>
    <xf numFmtId="4" fontId="5" fillId="2" borderId="20" xfId="1" applyNumberFormat="1" applyFont="1" applyFill="1" applyBorder="1" applyAlignment="1">
      <alignment horizontal="right" vertical="center"/>
    </xf>
    <xf numFmtId="4" fontId="5" fillId="0" borderId="20" xfId="1" applyNumberFormat="1" applyFont="1" applyFill="1" applyBorder="1" applyAlignment="1">
      <alignment horizontal="right" vertical="center"/>
    </xf>
    <xf numFmtId="4" fontId="4" fillId="0" borderId="20" xfId="1" applyNumberFormat="1" applyFont="1" applyFill="1" applyBorder="1" applyAlignment="1">
      <alignment horizontal="center" vertical="center"/>
    </xf>
    <xf numFmtId="4" fontId="4" fillId="3" borderId="20" xfId="1" applyNumberFormat="1" applyFont="1" applyFill="1" applyBorder="1" applyAlignment="1">
      <alignment horizontal="center" vertical="center"/>
    </xf>
    <xf numFmtId="4" fontId="7" fillId="0" borderId="20" xfId="1" applyNumberFormat="1" applyFont="1" applyFill="1" applyBorder="1" applyAlignment="1">
      <alignment horizontal="right" vertical="center"/>
    </xf>
    <xf numFmtId="4" fontId="3" fillId="4" borderId="20" xfId="0" applyNumberFormat="1" applyFont="1" applyFill="1" applyBorder="1" applyAlignment="1">
      <alignment horizontal="right" vertical="center" wrapText="1"/>
    </xf>
    <xf numFmtId="4" fontId="5" fillId="3" borderId="20" xfId="0" applyNumberFormat="1" applyFont="1" applyFill="1" applyBorder="1" applyAlignment="1">
      <alignment horizontal="right" vertical="center" wrapText="1"/>
    </xf>
    <xf numFmtId="4" fontId="4" fillId="0" borderId="20" xfId="2" applyNumberFormat="1" applyFont="1" applyFill="1" applyBorder="1" applyAlignment="1">
      <alignment horizontal="right" vertical="center" wrapText="1"/>
    </xf>
    <xf numFmtId="4" fontId="4" fillId="0" borderId="21" xfId="2" applyNumberFormat="1" applyFont="1" applyBorder="1" applyAlignment="1">
      <alignment horizontal="right" vertical="center" wrapText="1"/>
    </xf>
    <xf numFmtId="4" fontId="4" fillId="0" borderId="20" xfId="1" applyNumberFormat="1" applyFont="1" applyBorder="1" applyAlignment="1">
      <alignment horizontal="center" vertical="center" wrapText="1"/>
    </xf>
    <xf numFmtId="4" fontId="4" fillId="0" borderId="21" xfId="2" applyNumberFormat="1" applyFont="1" applyBorder="1" applyAlignment="1">
      <alignment horizontal="right" vertical="center"/>
    </xf>
    <xf numFmtId="4" fontId="5" fillId="0" borderId="20" xfId="0" applyNumberFormat="1" applyFont="1" applyFill="1" applyBorder="1" applyAlignment="1">
      <alignment horizontal="right" vertical="center"/>
    </xf>
    <xf numFmtId="4" fontId="5" fillId="0" borderId="20" xfId="0" applyNumberFormat="1" applyFont="1" applyFill="1" applyBorder="1" applyAlignment="1">
      <alignment horizontal="right" vertical="center" wrapText="1"/>
    </xf>
    <xf numFmtId="0" fontId="4" fillId="0" borderId="19" xfId="0" applyFont="1" applyBorder="1" applyAlignment="1">
      <alignment horizontal="left" vertical="center" wrapText="1"/>
    </xf>
    <xf numFmtId="0" fontId="5" fillId="2" borderId="20"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3" fillId="0" borderId="20" xfId="0"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0" fontId="3" fillId="3" borderId="20" xfId="0" applyFont="1" applyFill="1" applyBorder="1" applyAlignment="1">
      <alignment horizontal="left" vertical="center" wrapText="1"/>
    </xf>
    <xf numFmtId="0" fontId="4" fillId="0" borderId="21" xfId="0" applyFont="1" applyBorder="1" applyAlignment="1">
      <alignment horizontal="left" vertical="center" wrapText="1"/>
    </xf>
    <xf numFmtId="0" fontId="4" fillId="0" borderId="20" xfId="0" applyNumberFormat="1" applyFont="1" applyBorder="1" applyAlignment="1">
      <alignment horizontal="left" vertical="center" wrapText="1"/>
    </xf>
    <xf numFmtId="0" fontId="5" fillId="0" borderId="20" xfId="0" applyFont="1" applyBorder="1" applyAlignment="1">
      <alignment horizontal="left" vertical="center" wrapText="1"/>
    </xf>
    <xf numFmtId="0" fontId="4" fillId="0" borderId="20" xfId="0" applyNumberFormat="1" applyFont="1" applyFill="1" applyBorder="1" applyAlignment="1">
      <alignment horizontal="left" vertical="center" wrapText="1"/>
    </xf>
    <xf numFmtId="0" fontId="5" fillId="0" borderId="20" xfId="0" applyNumberFormat="1" applyFont="1" applyBorder="1" applyAlignment="1">
      <alignment horizontal="left" vertical="center" wrapText="1"/>
    </xf>
    <xf numFmtId="0" fontId="5" fillId="0" borderId="20" xfId="0" applyNumberFormat="1" applyFont="1" applyFill="1" applyBorder="1" applyAlignment="1">
      <alignment horizontal="left" vertical="center" wrapText="1"/>
    </xf>
    <xf numFmtId="0" fontId="5" fillId="0" borderId="20" xfId="0" applyFont="1" applyFill="1" applyBorder="1" applyAlignment="1">
      <alignment horizontal="left" vertical="center" wrapText="1"/>
    </xf>
    <xf numFmtId="4" fontId="4" fillId="0" borderId="20"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0" fontId="3" fillId="0" borderId="21" xfId="0" applyFont="1" applyFill="1" applyBorder="1" applyAlignment="1">
      <alignment horizontal="left" vertic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3" xfId="0" applyBorder="1" applyAlignment="1">
      <alignment horizontal="center" wrapText="1"/>
    </xf>
    <xf numFmtId="0" fontId="0" fillId="0" borderId="0"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1"/>
  <sheetViews>
    <sheetView tabSelected="1" workbookViewId="0">
      <selection activeCell="A7" sqref="A7"/>
    </sheetView>
  </sheetViews>
  <sheetFormatPr baseColWidth="10" defaultRowHeight="15" x14ac:dyDescent="0.25"/>
  <cols>
    <col min="1" max="5" width="30.7109375" customWidth="1"/>
  </cols>
  <sheetData>
    <row r="1" spans="1:5" ht="15.75" thickBot="1" x14ac:dyDescent="0.3"/>
    <row r="2" spans="1:5" ht="15.75" thickTop="1" x14ac:dyDescent="0.25">
      <c r="A2" s="63" t="s">
        <v>6</v>
      </c>
      <c r="B2" s="64"/>
      <c r="C2" s="64"/>
      <c r="D2" s="64"/>
      <c r="E2" s="65"/>
    </row>
    <row r="3" spans="1:5" x14ac:dyDescent="0.25">
      <c r="A3" s="66"/>
      <c r="B3" s="67"/>
      <c r="C3" s="67"/>
      <c r="D3" s="67"/>
      <c r="E3" s="68"/>
    </row>
    <row r="4" spans="1:5" ht="15.75" thickBot="1" x14ac:dyDescent="0.3">
      <c r="A4" s="69"/>
      <c r="B4" s="70"/>
      <c r="C4" s="70"/>
      <c r="D4" s="70"/>
      <c r="E4" s="71"/>
    </row>
    <row r="5" spans="1:5" ht="15.75" thickTop="1" x14ac:dyDescent="0.25">
      <c r="A5" s="72" t="s">
        <v>0</v>
      </c>
      <c r="B5" s="74" t="s">
        <v>1</v>
      </c>
      <c r="C5" s="78" t="s">
        <v>2</v>
      </c>
      <c r="D5" s="79"/>
      <c r="E5" s="76" t="s">
        <v>3</v>
      </c>
    </row>
    <row r="6" spans="1:5" ht="15.75" thickBot="1" x14ac:dyDescent="0.3">
      <c r="A6" s="73"/>
      <c r="B6" s="75"/>
      <c r="C6" s="1" t="s">
        <v>4</v>
      </c>
      <c r="D6" s="2" t="s">
        <v>5</v>
      </c>
      <c r="E6" s="77"/>
    </row>
    <row r="7" spans="1:5" ht="153.75" thickTop="1" x14ac:dyDescent="0.25">
      <c r="A7" s="46" t="s">
        <v>7</v>
      </c>
      <c r="B7" s="7" t="s">
        <v>8</v>
      </c>
      <c r="C7" s="6">
        <v>5400000</v>
      </c>
      <c r="D7" s="6">
        <v>240000</v>
      </c>
      <c r="E7" s="31">
        <v>0</v>
      </c>
    </row>
    <row r="8" spans="1:5" ht="51" x14ac:dyDescent="0.25">
      <c r="A8" s="7" t="s">
        <v>9</v>
      </c>
      <c r="B8" s="7" t="s">
        <v>10</v>
      </c>
      <c r="C8" s="6">
        <v>10636340</v>
      </c>
      <c r="D8" s="6">
        <v>5845156</v>
      </c>
      <c r="E8" s="12">
        <v>0</v>
      </c>
    </row>
    <row r="9" spans="1:5" ht="76.5" x14ac:dyDescent="0.25">
      <c r="A9" s="7" t="s">
        <v>9</v>
      </c>
      <c r="B9" s="7" t="s">
        <v>11</v>
      </c>
      <c r="C9" s="6">
        <v>2071413</v>
      </c>
      <c r="D9" s="6">
        <v>2045701.9</v>
      </c>
      <c r="E9" s="12">
        <v>0</v>
      </c>
    </row>
    <row r="10" spans="1:5" ht="89.25" x14ac:dyDescent="0.25">
      <c r="A10" s="7" t="s">
        <v>9</v>
      </c>
      <c r="B10" s="7" t="s">
        <v>12</v>
      </c>
      <c r="C10" s="6">
        <v>3102296</v>
      </c>
      <c r="D10" s="6">
        <v>2715976.1</v>
      </c>
      <c r="E10" s="12">
        <v>0</v>
      </c>
    </row>
    <row r="11" spans="1:5" ht="51" x14ac:dyDescent="0.25">
      <c r="A11" s="7" t="s">
        <v>13</v>
      </c>
      <c r="B11" s="7" t="s">
        <v>14</v>
      </c>
      <c r="C11" s="6">
        <v>199124979.31</v>
      </c>
      <c r="D11" s="6">
        <v>95930886.269999996</v>
      </c>
      <c r="E11" s="32">
        <v>0</v>
      </c>
    </row>
    <row r="12" spans="1:5" ht="63.75" x14ac:dyDescent="0.25">
      <c r="A12" s="7" t="s">
        <v>15</v>
      </c>
      <c r="B12" s="7" t="s">
        <v>16</v>
      </c>
      <c r="C12" s="6">
        <v>1185310</v>
      </c>
      <c r="D12" s="6">
        <v>1185310</v>
      </c>
      <c r="E12" s="32">
        <v>0</v>
      </c>
    </row>
    <row r="13" spans="1:5" ht="127.5" x14ac:dyDescent="0.25">
      <c r="A13" s="7" t="s">
        <v>17</v>
      </c>
      <c r="B13" s="7" t="s">
        <v>18</v>
      </c>
      <c r="C13" s="6">
        <v>6219786</v>
      </c>
      <c r="D13" s="6">
        <v>6219786</v>
      </c>
      <c r="E13" s="12">
        <v>0</v>
      </c>
    </row>
    <row r="14" spans="1:5" ht="38.25" x14ac:dyDescent="0.25">
      <c r="A14" s="7" t="s">
        <v>19</v>
      </c>
      <c r="B14" s="7" t="s">
        <v>20</v>
      </c>
      <c r="C14" s="6" t="s">
        <v>21</v>
      </c>
      <c r="D14" s="6">
        <v>0</v>
      </c>
      <c r="E14" s="12">
        <v>0</v>
      </c>
    </row>
    <row r="15" spans="1:5" ht="102" x14ac:dyDescent="0.25">
      <c r="A15" s="7" t="s">
        <v>22</v>
      </c>
      <c r="B15" s="7" t="s">
        <v>23</v>
      </c>
      <c r="C15" s="20">
        <v>1382085</v>
      </c>
      <c r="D15" s="20">
        <v>1382063</v>
      </c>
      <c r="E15" s="18" t="s">
        <v>24</v>
      </c>
    </row>
    <row r="16" spans="1:5" ht="76.5" x14ac:dyDescent="0.25">
      <c r="A16" s="5" t="s">
        <v>25</v>
      </c>
      <c r="B16" s="5" t="s">
        <v>26</v>
      </c>
      <c r="C16" s="6">
        <v>34947453.700000003</v>
      </c>
      <c r="D16" s="6">
        <v>33963703.700000003</v>
      </c>
      <c r="E16" s="12">
        <v>0</v>
      </c>
    </row>
    <row r="17" spans="1:5" ht="63.75" x14ac:dyDescent="0.25">
      <c r="A17" s="7" t="s">
        <v>27</v>
      </c>
      <c r="B17" s="7" t="s">
        <v>28</v>
      </c>
      <c r="C17" s="23">
        <v>10437489</v>
      </c>
      <c r="D17" s="23">
        <v>10437489</v>
      </c>
      <c r="E17" s="32">
        <v>0</v>
      </c>
    </row>
    <row r="18" spans="1:5" ht="38.25" x14ac:dyDescent="0.25">
      <c r="A18" s="5" t="s">
        <v>29</v>
      </c>
      <c r="B18" s="5" t="s">
        <v>30</v>
      </c>
      <c r="C18" s="6">
        <v>64746940.090000004</v>
      </c>
      <c r="D18" s="6">
        <v>64746940.090000004</v>
      </c>
      <c r="E18" s="12">
        <v>0</v>
      </c>
    </row>
    <row r="19" spans="1:5" ht="63.75" x14ac:dyDescent="0.25">
      <c r="A19" s="47" t="s">
        <v>31</v>
      </c>
      <c r="B19" s="14" t="s">
        <v>32</v>
      </c>
      <c r="C19" s="33">
        <v>23703551</v>
      </c>
      <c r="D19" s="33">
        <v>23703551</v>
      </c>
      <c r="E19" s="25">
        <v>0</v>
      </c>
    </row>
    <row r="20" spans="1:5" ht="140.25" x14ac:dyDescent="0.25">
      <c r="A20" s="7" t="s">
        <v>33</v>
      </c>
      <c r="B20" s="7" t="s">
        <v>34</v>
      </c>
      <c r="C20" s="23">
        <v>2601075</v>
      </c>
      <c r="D20" s="23">
        <v>2601075</v>
      </c>
      <c r="E20" s="32">
        <f>+C20-D20</f>
        <v>0</v>
      </c>
    </row>
    <row r="21" spans="1:5" ht="38.25" x14ac:dyDescent="0.25">
      <c r="A21" s="5" t="s">
        <v>35</v>
      </c>
      <c r="B21" s="5" t="s">
        <v>36</v>
      </c>
      <c r="C21" s="6">
        <v>31873244.489999998</v>
      </c>
      <c r="D21" s="6">
        <v>31873244.489999998</v>
      </c>
      <c r="E21" s="12">
        <v>0</v>
      </c>
    </row>
    <row r="22" spans="1:5" ht="38.25" x14ac:dyDescent="0.25">
      <c r="A22" s="7" t="s">
        <v>37</v>
      </c>
      <c r="B22" s="7" t="s">
        <v>38</v>
      </c>
      <c r="C22" s="23">
        <v>12782111</v>
      </c>
      <c r="D22" s="23">
        <v>12782111</v>
      </c>
      <c r="E22" s="32">
        <f>+C22-D22</f>
        <v>0</v>
      </c>
    </row>
    <row r="23" spans="1:5" ht="140.25" x14ac:dyDescent="0.25">
      <c r="A23" s="5" t="s">
        <v>39</v>
      </c>
      <c r="B23" s="5" t="s">
        <v>40</v>
      </c>
      <c r="C23" s="17">
        <v>13482876</v>
      </c>
      <c r="D23" s="6">
        <v>13482876</v>
      </c>
      <c r="E23" s="16">
        <v>0</v>
      </c>
    </row>
    <row r="24" spans="1:5" ht="38.25" x14ac:dyDescent="0.25">
      <c r="A24" s="7" t="s">
        <v>41</v>
      </c>
      <c r="B24" s="7" t="s">
        <v>42</v>
      </c>
      <c r="C24" s="6">
        <v>373277</v>
      </c>
      <c r="D24" s="6">
        <v>0</v>
      </c>
      <c r="E24" s="12">
        <v>0</v>
      </c>
    </row>
    <row r="25" spans="1:5" ht="140.25" x14ac:dyDescent="0.25">
      <c r="A25" s="7" t="s">
        <v>43</v>
      </c>
      <c r="B25" s="48" t="s">
        <v>44</v>
      </c>
      <c r="C25" s="6">
        <v>22254069</v>
      </c>
      <c r="D25" s="6">
        <v>22254069</v>
      </c>
      <c r="E25" s="12">
        <v>0</v>
      </c>
    </row>
    <row r="26" spans="1:5" ht="51" x14ac:dyDescent="0.25">
      <c r="A26" s="55" t="s">
        <v>45</v>
      </c>
      <c r="B26" s="55" t="s">
        <v>46</v>
      </c>
      <c r="C26" s="15">
        <v>24738325</v>
      </c>
      <c r="D26" s="15">
        <v>24738325</v>
      </c>
      <c r="E26" s="26">
        <v>0</v>
      </c>
    </row>
    <row r="27" spans="1:5" ht="293.25" x14ac:dyDescent="0.25">
      <c r="A27" s="5" t="s">
        <v>47</v>
      </c>
      <c r="B27" s="5" t="s">
        <v>48</v>
      </c>
      <c r="C27" s="6">
        <v>4990500</v>
      </c>
      <c r="D27" s="17">
        <v>4990500</v>
      </c>
      <c r="E27" s="12">
        <v>0</v>
      </c>
    </row>
    <row r="28" spans="1:5" ht="63.75" x14ac:dyDescent="0.25">
      <c r="A28" s="7" t="s">
        <v>49</v>
      </c>
      <c r="B28" s="7" t="s">
        <v>50</v>
      </c>
      <c r="C28" s="34">
        <v>4526722</v>
      </c>
      <c r="D28" s="34">
        <v>4526722</v>
      </c>
      <c r="E28" s="35">
        <v>0</v>
      </c>
    </row>
    <row r="29" spans="1:5" ht="63.75" x14ac:dyDescent="0.25">
      <c r="A29" s="7" t="s">
        <v>51</v>
      </c>
      <c r="B29" s="7" t="s">
        <v>52</v>
      </c>
      <c r="C29" s="6">
        <v>109009897</v>
      </c>
      <c r="D29" s="6">
        <v>109009897</v>
      </c>
      <c r="E29" s="12">
        <v>0</v>
      </c>
    </row>
    <row r="30" spans="1:5" ht="102" x14ac:dyDescent="0.25">
      <c r="A30" s="5" t="s">
        <v>53</v>
      </c>
      <c r="B30" s="5" t="s">
        <v>54</v>
      </c>
      <c r="C30" s="6">
        <v>2866770</v>
      </c>
      <c r="D30" s="17">
        <v>6496688.29</v>
      </c>
      <c r="E30" s="12">
        <v>0</v>
      </c>
    </row>
    <row r="31" spans="1:5" ht="76.5" x14ac:dyDescent="0.25">
      <c r="A31" s="5" t="s">
        <v>55</v>
      </c>
      <c r="B31" s="5" t="s">
        <v>56</v>
      </c>
      <c r="C31" s="20">
        <v>15689476</v>
      </c>
      <c r="D31" s="21">
        <v>14153219.52</v>
      </c>
      <c r="E31" s="18">
        <f>+C31-D31</f>
        <v>1536256.4800000004</v>
      </c>
    </row>
    <row r="32" spans="1:5" ht="89.25" x14ac:dyDescent="0.25">
      <c r="A32" s="5" t="s">
        <v>57</v>
      </c>
      <c r="B32" s="5" t="s">
        <v>58</v>
      </c>
      <c r="C32" s="6">
        <v>87825</v>
      </c>
      <c r="D32" s="6">
        <v>0</v>
      </c>
      <c r="E32" s="12">
        <f>C32-D32</f>
        <v>87825</v>
      </c>
    </row>
    <row r="33" spans="1:5" ht="51" x14ac:dyDescent="0.25">
      <c r="A33" s="7" t="s">
        <v>59</v>
      </c>
      <c r="B33" s="7" t="s">
        <v>60</v>
      </c>
      <c r="C33" s="23">
        <v>1636104</v>
      </c>
      <c r="D33" s="23">
        <v>1636104</v>
      </c>
      <c r="E33" s="32">
        <f>+C33-D33</f>
        <v>0</v>
      </c>
    </row>
    <row r="34" spans="1:5" ht="25.5" x14ac:dyDescent="0.25">
      <c r="A34" s="7" t="s">
        <v>61</v>
      </c>
      <c r="B34" s="49" t="s">
        <v>62</v>
      </c>
      <c r="C34" s="11">
        <v>4000000</v>
      </c>
      <c r="D34" s="11">
        <v>4000000</v>
      </c>
      <c r="E34" s="32">
        <v>0</v>
      </c>
    </row>
    <row r="35" spans="1:5" ht="63.75" x14ac:dyDescent="0.25">
      <c r="A35" s="7" t="s">
        <v>63</v>
      </c>
      <c r="B35" s="7" t="s">
        <v>64</v>
      </c>
      <c r="C35" s="6">
        <v>0</v>
      </c>
      <c r="D35" s="6">
        <v>56852289.560000002</v>
      </c>
      <c r="E35" s="12">
        <v>0</v>
      </c>
    </row>
    <row r="36" spans="1:5" ht="63.75" x14ac:dyDescent="0.25">
      <c r="A36" s="7" t="s">
        <v>65</v>
      </c>
      <c r="B36" s="7" t="s">
        <v>66</v>
      </c>
      <c r="C36" s="23">
        <v>3621891.43</v>
      </c>
      <c r="D36" s="23">
        <v>3621891.43</v>
      </c>
      <c r="E36" s="32">
        <v>0</v>
      </c>
    </row>
    <row r="37" spans="1:5" ht="114.75" x14ac:dyDescent="0.25">
      <c r="A37" s="3" t="s">
        <v>67</v>
      </c>
      <c r="B37" s="3" t="s">
        <v>68</v>
      </c>
      <c r="C37" s="10">
        <v>4026255</v>
      </c>
      <c r="D37" s="34">
        <v>4775225.1399999997</v>
      </c>
      <c r="E37" s="35">
        <v>0</v>
      </c>
    </row>
    <row r="38" spans="1:5" ht="51" x14ac:dyDescent="0.25">
      <c r="A38" s="7" t="s">
        <v>69</v>
      </c>
      <c r="B38" s="5" t="s">
        <v>70</v>
      </c>
      <c r="C38" s="6">
        <v>15252367.539999999</v>
      </c>
      <c r="D38" s="6">
        <v>15252367.539999999</v>
      </c>
      <c r="E38" s="12" t="s">
        <v>24</v>
      </c>
    </row>
    <row r="39" spans="1:5" ht="114.75" x14ac:dyDescent="0.25">
      <c r="A39" s="7" t="s">
        <v>71</v>
      </c>
      <c r="B39" s="7" t="s">
        <v>294</v>
      </c>
      <c r="C39" s="23">
        <v>4311897</v>
      </c>
      <c r="D39" s="23">
        <v>4021551</v>
      </c>
      <c r="E39" s="36">
        <v>0</v>
      </c>
    </row>
    <row r="40" spans="1:5" ht="114.75" x14ac:dyDescent="0.25">
      <c r="A40" s="7" t="s">
        <v>72</v>
      </c>
      <c r="B40" s="7" t="s">
        <v>73</v>
      </c>
      <c r="C40" s="20" t="s">
        <v>74</v>
      </c>
      <c r="D40" s="20">
        <v>0</v>
      </c>
      <c r="E40" s="18">
        <v>0</v>
      </c>
    </row>
    <row r="41" spans="1:5" ht="114.75" x14ac:dyDescent="0.25">
      <c r="A41" s="7" t="s">
        <v>75</v>
      </c>
      <c r="B41" s="7" t="s">
        <v>293</v>
      </c>
      <c r="C41" s="20">
        <v>7207200</v>
      </c>
      <c r="D41" s="20">
        <v>4880820</v>
      </c>
      <c r="E41" s="18">
        <v>0</v>
      </c>
    </row>
    <row r="42" spans="1:5" ht="114.75" x14ac:dyDescent="0.25">
      <c r="A42" s="7" t="s">
        <v>76</v>
      </c>
      <c r="B42" s="7" t="s">
        <v>77</v>
      </c>
      <c r="C42" s="19">
        <v>514640.4</v>
      </c>
      <c r="D42" s="19">
        <v>514640.4</v>
      </c>
      <c r="E42" s="27">
        <v>0</v>
      </c>
    </row>
    <row r="43" spans="1:5" ht="51" x14ac:dyDescent="0.25">
      <c r="A43" s="7" t="s">
        <v>78</v>
      </c>
      <c r="B43" s="7" t="s">
        <v>79</v>
      </c>
      <c r="C43" s="6">
        <v>153484838</v>
      </c>
      <c r="D43" s="6">
        <v>162387024.68000001</v>
      </c>
      <c r="E43" s="12">
        <v>0</v>
      </c>
    </row>
    <row r="44" spans="1:5" ht="63.75" x14ac:dyDescent="0.25">
      <c r="A44" s="7" t="s">
        <v>80</v>
      </c>
      <c r="B44" s="7" t="s">
        <v>81</v>
      </c>
      <c r="C44" s="6">
        <v>248775.35</v>
      </c>
      <c r="D44" s="6">
        <v>0</v>
      </c>
      <c r="E44" s="12">
        <v>0</v>
      </c>
    </row>
    <row r="45" spans="1:5" ht="38.25" x14ac:dyDescent="0.25">
      <c r="A45" s="5" t="s">
        <v>82</v>
      </c>
      <c r="B45" s="5" t="s">
        <v>83</v>
      </c>
      <c r="C45" s="6">
        <v>996936</v>
      </c>
      <c r="D45" s="6">
        <v>996936</v>
      </c>
      <c r="E45" s="12">
        <v>0</v>
      </c>
    </row>
    <row r="46" spans="1:5" ht="51" x14ac:dyDescent="0.25">
      <c r="A46" s="49" t="s">
        <v>84</v>
      </c>
      <c r="B46" s="7" t="s">
        <v>85</v>
      </c>
      <c r="C46" s="10">
        <v>19957500</v>
      </c>
      <c r="D46" s="10">
        <v>19567086.989999998</v>
      </c>
      <c r="E46" s="12">
        <v>0</v>
      </c>
    </row>
    <row r="47" spans="1:5" ht="63.75" x14ac:dyDescent="0.25">
      <c r="A47" s="5" t="s">
        <v>86</v>
      </c>
      <c r="B47" s="5" t="s">
        <v>87</v>
      </c>
      <c r="C47" s="17">
        <v>5784230.3399999999</v>
      </c>
      <c r="D47" s="17">
        <v>5784230.3399999999</v>
      </c>
      <c r="E47" s="16">
        <v>0</v>
      </c>
    </row>
    <row r="48" spans="1:5" ht="63.75" x14ac:dyDescent="0.25">
      <c r="A48" s="7" t="s">
        <v>88</v>
      </c>
      <c r="B48" s="7" t="s">
        <v>89</v>
      </c>
      <c r="C48" s="22">
        <v>5904909.4500000002</v>
      </c>
      <c r="D48" s="22">
        <v>5904909.4500000002</v>
      </c>
      <c r="E48" s="12">
        <v>0</v>
      </c>
    </row>
    <row r="49" spans="1:5" ht="25.5" x14ac:dyDescent="0.25">
      <c r="A49" s="7" t="s">
        <v>90</v>
      </c>
      <c r="B49" s="48" t="s">
        <v>91</v>
      </c>
      <c r="C49" s="37">
        <v>9300258.8900000006</v>
      </c>
      <c r="D49" s="37">
        <f>C49</f>
        <v>9300258.8900000006</v>
      </c>
      <c r="E49" s="32" t="s">
        <v>24</v>
      </c>
    </row>
    <row r="50" spans="1:5" ht="38.25" x14ac:dyDescent="0.25">
      <c r="A50" s="7" t="s">
        <v>90</v>
      </c>
      <c r="B50" s="48" t="s">
        <v>92</v>
      </c>
      <c r="C50" s="37">
        <v>1779630.84</v>
      </c>
      <c r="D50" s="37">
        <f t="shared" ref="D50:D100" si="0">C50</f>
        <v>1779630.84</v>
      </c>
      <c r="E50" s="32" t="s">
        <v>24</v>
      </c>
    </row>
    <row r="51" spans="1:5" ht="25.5" x14ac:dyDescent="0.25">
      <c r="A51" s="7" t="s">
        <v>90</v>
      </c>
      <c r="B51" s="48" t="s">
        <v>93</v>
      </c>
      <c r="C51" s="37">
        <v>242782.3</v>
      </c>
      <c r="D51" s="37">
        <f t="shared" si="0"/>
        <v>242782.3</v>
      </c>
      <c r="E51" s="32" t="s">
        <v>24</v>
      </c>
    </row>
    <row r="52" spans="1:5" ht="25.5" x14ac:dyDescent="0.25">
      <c r="A52" s="7" t="s">
        <v>90</v>
      </c>
      <c r="B52" s="48" t="s">
        <v>94</v>
      </c>
      <c r="C52" s="37">
        <v>1635006.54</v>
      </c>
      <c r="D52" s="37">
        <f t="shared" si="0"/>
        <v>1635006.54</v>
      </c>
      <c r="E52" s="32" t="s">
        <v>24</v>
      </c>
    </row>
    <row r="53" spans="1:5" ht="25.5" x14ac:dyDescent="0.25">
      <c r="A53" s="7" t="s">
        <v>90</v>
      </c>
      <c r="B53" s="48" t="s">
        <v>95</v>
      </c>
      <c r="C53" s="37">
        <v>17897.84</v>
      </c>
      <c r="D53" s="37">
        <f t="shared" si="0"/>
        <v>17897.84</v>
      </c>
      <c r="E53" s="32" t="s">
        <v>24</v>
      </c>
    </row>
    <row r="54" spans="1:5" ht="25.5" x14ac:dyDescent="0.25">
      <c r="A54" s="7" t="s">
        <v>90</v>
      </c>
      <c r="B54" s="48" t="s">
        <v>96</v>
      </c>
      <c r="C54" s="37">
        <v>128191.97</v>
      </c>
      <c r="D54" s="37">
        <f t="shared" si="0"/>
        <v>128191.97</v>
      </c>
      <c r="E54" s="32" t="s">
        <v>24</v>
      </c>
    </row>
    <row r="55" spans="1:5" ht="25.5" x14ac:dyDescent="0.25">
      <c r="A55" s="7" t="s">
        <v>90</v>
      </c>
      <c r="B55" s="48" t="s">
        <v>97</v>
      </c>
      <c r="C55" s="37">
        <v>773251.93</v>
      </c>
      <c r="D55" s="37">
        <f t="shared" si="0"/>
        <v>773251.93</v>
      </c>
      <c r="E55" s="32" t="s">
        <v>24</v>
      </c>
    </row>
    <row r="56" spans="1:5" ht="38.25" x14ac:dyDescent="0.25">
      <c r="A56" s="7" t="s">
        <v>90</v>
      </c>
      <c r="B56" s="48" t="s">
        <v>98</v>
      </c>
      <c r="C56" s="37">
        <v>308233.52</v>
      </c>
      <c r="D56" s="37">
        <f t="shared" si="0"/>
        <v>308233.52</v>
      </c>
      <c r="E56" s="32" t="s">
        <v>24</v>
      </c>
    </row>
    <row r="57" spans="1:5" ht="25.5" x14ac:dyDescent="0.25">
      <c r="A57" s="7" t="s">
        <v>90</v>
      </c>
      <c r="B57" s="48" t="s">
        <v>99</v>
      </c>
      <c r="C57" s="37">
        <v>35872</v>
      </c>
      <c r="D57" s="37">
        <f t="shared" si="0"/>
        <v>35872</v>
      </c>
      <c r="E57" s="32" t="s">
        <v>24</v>
      </c>
    </row>
    <row r="58" spans="1:5" ht="25.5" x14ac:dyDescent="0.25">
      <c r="A58" s="7" t="s">
        <v>90</v>
      </c>
      <c r="B58" s="48" t="s">
        <v>100</v>
      </c>
      <c r="C58" s="37">
        <v>95661.04</v>
      </c>
      <c r="D58" s="37">
        <f t="shared" si="0"/>
        <v>95661.04</v>
      </c>
      <c r="E58" s="32" t="s">
        <v>24</v>
      </c>
    </row>
    <row r="59" spans="1:5" ht="25.5" x14ac:dyDescent="0.25">
      <c r="A59" s="7" t="s">
        <v>90</v>
      </c>
      <c r="B59" s="48" t="s">
        <v>101</v>
      </c>
      <c r="C59" s="37">
        <v>36686.199999999997</v>
      </c>
      <c r="D59" s="37">
        <f t="shared" si="0"/>
        <v>36686.199999999997</v>
      </c>
      <c r="E59" s="32" t="s">
        <v>24</v>
      </c>
    </row>
    <row r="60" spans="1:5" ht="25.5" x14ac:dyDescent="0.25">
      <c r="A60" s="7" t="s">
        <v>90</v>
      </c>
      <c r="B60" s="48" t="s">
        <v>102</v>
      </c>
      <c r="C60" s="37">
        <v>46008.37</v>
      </c>
      <c r="D60" s="37">
        <f t="shared" si="0"/>
        <v>46008.37</v>
      </c>
      <c r="E60" s="32" t="s">
        <v>24</v>
      </c>
    </row>
    <row r="61" spans="1:5" ht="25.5" x14ac:dyDescent="0.25">
      <c r="A61" s="7" t="s">
        <v>90</v>
      </c>
      <c r="B61" s="48" t="s">
        <v>103</v>
      </c>
      <c r="C61" s="37">
        <v>6644</v>
      </c>
      <c r="D61" s="37">
        <f t="shared" si="0"/>
        <v>6644</v>
      </c>
      <c r="E61" s="32" t="s">
        <v>24</v>
      </c>
    </row>
    <row r="62" spans="1:5" ht="25.5" x14ac:dyDescent="0.25">
      <c r="A62" s="7" t="s">
        <v>90</v>
      </c>
      <c r="B62" s="48" t="s">
        <v>104</v>
      </c>
      <c r="C62" s="37">
        <v>277824.24</v>
      </c>
      <c r="D62" s="37">
        <f t="shared" si="0"/>
        <v>277824.24</v>
      </c>
      <c r="E62" s="32" t="s">
        <v>24</v>
      </c>
    </row>
    <row r="63" spans="1:5" ht="25.5" x14ac:dyDescent="0.25">
      <c r="A63" s="7" t="s">
        <v>90</v>
      </c>
      <c r="B63" s="48" t="s">
        <v>105</v>
      </c>
      <c r="C63" s="37">
        <v>117556.76</v>
      </c>
      <c r="D63" s="37">
        <f t="shared" si="0"/>
        <v>117556.76</v>
      </c>
      <c r="E63" s="32" t="s">
        <v>24</v>
      </c>
    </row>
    <row r="64" spans="1:5" ht="25.5" x14ac:dyDescent="0.25">
      <c r="A64" s="7" t="s">
        <v>90</v>
      </c>
      <c r="B64" s="48" t="s">
        <v>106</v>
      </c>
      <c r="C64" s="37">
        <v>7192</v>
      </c>
      <c r="D64" s="37">
        <f t="shared" si="0"/>
        <v>7192</v>
      </c>
      <c r="E64" s="32" t="s">
        <v>24</v>
      </c>
    </row>
    <row r="65" spans="1:5" ht="25.5" x14ac:dyDescent="0.25">
      <c r="A65" s="7" t="s">
        <v>90</v>
      </c>
      <c r="B65" s="48" t="s">
        <v>107</v>
      </c>
      <c r="C65" s="37">
        <v>5878.85</v>
      </c>
      <c r="D65" s="37">
        <f t="shared" si="0"/>
        <v>5878.85</v>
      </c>
      <c r="E65" s="32" t="s">
        <v>24</v>
      </c>
    </row>
    <row r="66" spans="1:5" ht="25.5" x14ac:dyDescent="0.25">
      <c r="A66" s="7" t="s">
        <v>90</v>
      </c>
      <c r="B66" s="48" t="s">
        <v>108</v>
      </c>
      <c r="C66" s="37">
        <v>144892.13</v>
      </c>
      <c r="D66" s="37">
        <f t="shared" si="0"/>
        <v>144892.13</v>
      </c>
      <c r="E66" s="32" t="s">
        <v>24</v>
      </c>
    </row>
    <row r="67" spans="1:5" ht="25.5" x14ac:dyDescent="0.25">
      <c r="A67" s="7" t="s">
        <v>90</v>
      </c>
      <c r="B67" s="48" t="s">
        <v>109</v>
      </c>
      <c r="C67" s="37">
        <v>4544</v>
      </c>
      <c r="D67" s="37">
        <f t="shared" si="0"/>
        <v>4544</v>
      </c>
      <c r="E67" s="32" t="s">
        <v>24</v>
      </c>
    </row>
    <row r="68" spans="1:5" ht="51" x14ac:dyDescent="0.25">
      <c r="A68" s="7" t="s">
        <v>90</v>
      </c>
      <c r="B68" s="48" t="s">
        <v>110</v>
      </c>
      <c r="C68" s="37">
        <v>107116.75</v>
      </c>
      <c r="D68" s="37">
        <f t="shared" si="0"/>
        <v>107116.75</v>
      </c>
      <c r="E68" s="32" t="s">
        <v>24</v>
      </c>
    </row>
    <row r="69" spans="1:5" ht="38.25" x14ac:dyDescent="0.25">
      <c r="A69" s="7" t="s">
        <v>90</v>
      </c>
      <c r="B69" s="48" t="s">
        <v>111</v>
      </c>
      <c r="C69" s="37">
        <v>4833.8</v>
      </c>
      <c r="D69" s="37">
        <f t="shared" si="0"/>
        <v>4833.8</v>
      </c>
      <c r="E69" s="32" t="s">
        <v>24</v>
      </c>
    </row>
    <row r="70" spans="1:5" ht="38.25" x14ac:dyDescent="0.25">
      <c r="A70" s="7" t="s">
        <v>90</v>
      </c>
      <c r="B70" s="48" t="s">
        <v>112</v>
      </c>
      <c r="C70" s="37">
        <v>43014.55</v>
      </c>
      <c r="D70" s="37">
        <f t="shared" si="0"/>
        <v>43014.55</v>
      </c>
      <c r="E70" s="32" t="s">
        <v>24</v>
      </c>
    </row>
    <row r="71" spans="1:5" ht="25.5" x14ac:dyDescent="0.25">
      <c r="A71" s="7" t="s">
        <v>90</v>
      </c>
      <c r="B71" s="48" t="s">
        <v>113</v>
      </c>
      <c r="C71" s="37">
        <v>511</v>
      </c>
      <c r="D71" s="37">
        <f t="shared" si="0"/>
        <v>511</v>
      </c>
      <c r="E71" s="32" t="s">
        <v>24</v>
      </c>
    </row>
    <row r="72" spans="1:5" ht="25.5" x14ac:dyDescent="0.25">
      <c r="A72" s="7" t="s">
        <v>90</v>
      </c>
      <c r="B72" s="48" t="s">
        <v>114</v>
      </c>
      <c r="C72" s="37">
        <v>202385</v>
      </c>
      <c r="D72" s="37">
        <f t="shared" si="0"/>
        <v>202385</v>
      </c>
      <c r="E72" s="32" t="s">
        <v>24</v>
      </c>
    </row>
    <row r="73" spans="1:5" ht="25.5" x14ac:dyDescent="0.25">
      <c r="A73" s="7" t="s">
        <v>90</v>
      </c>
      <c r="B73" s="48" t="s">
        <v>115</v>
      </c>
      <c r="C73" s="37">
        <v>142424.01999999999</v>
      </c>
      <c r="D73" s="37">
        <f t="shared" si="0"/>
        <v>142424.01999999999</v>
      </c>
      <c r="E73" s="32" t="s">
        <v>24</v>
      </c>
    </row>
    <row r="74" spans="1:5" ht="25.5" x14ac:dyDescent="0.25">
      <c r="A74" s="7" t="s">
        <v>90</v>
      </c>
      <c r="B74" s="48" t="s">
        <v>116</v>
      </c>
      <c r="C74" s="37">
        <v>110524.12</v>
      </c>
      <c r="D74" s="37">
        <f t="shared" si="0"/>
        <v>110524.12</v>
      </c>
      <c r="E74" s="32" t="s">
        <v>24</v>
      </c>
    </row>
    <row r="75" spans="1:5" ht="25.5" x14ac:dyDescent="0.25">
      <c r="A75" s="7" t="s">
        <v>90</v>
      </c>
      <c r="B75" s="48" t="s">
        <v>117</v>
      </c>
      <c r="C75" s="37">
        <v>87127.12</v>
      </c>
      <c r="D75" s="37">
        <f t="shared" si="0"/>
        <v>87127.12</v>
      </c>
      <c r="E75" s="32" t="s">
        <v>24</v>
      </c>
    </row>
    <row r="76" spans="1:5" ht="38.25" x14ac:dyDescent="0.25">
      <c r="A76" s="7" t="s">
        <v>90</v>
      </c>
      <c r="B76" s="48" t="s">
        <v>118</v>
      </c>
      <c r="C76" s="37">
        <v>80325.320000000007</v>
      </c>
      <c r="D76" s="37">
        <f t="shared" si="0"/>
        <v>80325.320000000007</v>
      </c>
      <c r="E76" s="32" t="s">
        <v>24</v>
      </c>
    </row>
    <row r="77" spans="1:5" ht="25.5" x14ac:dyDescent="0.25">
      <c r="A77" s="7" t="s">
        <v>90</v>
      </c>
      <c r="B77" s="48" t="s">
        <v>119</v>
      </c>
      <c r="C77" s="37">
        <v>1540</v>
      </c>
      <c r="D77" s="37">
        <f t="shared" si="0"/>
        <v>1540</v>
      </c>
      <c r="E77" s="32" t="s">
        <v>24</v>
      </c>
    </row>
    <row r="78" spans="1:5" ht="38.25" x14ac:dyDescent="0.25">
      <c r="A78" s="7" t="s">
        <v>90</v>
      </c>
      <c r="B78" s="48" t="s">
        <v>120</v>
      </c>
      <c r="C78" s="37">
        <v>16320.93</v>
      </c>
      <c r="D78" s="37">
        <f t="shared" si="0"/>
        <v>16320.93</v>
      </c>
      <c r="E78" s="32" t="s">
        <v>24</v>
      </c>
    </row>
    <row r="79" spans="1:5" ht="38.25" x14ac:dyDescent="0.25">
      <c r="A79" s="7" t="s">
        <v>90</v>
      </c>
      <c r="B79" s="48" t="s">
        <v>121</v>
      </c>
      <c r="C79" s="37">
        <v>123600.02</v>
      </c>
      <c r="D79" s="37">
        <f t="shared" si="0"/>
        <v>123600.02</v>
      </c>
      <c r="E79" s="32" t="s">
        <v>24</v>
      </c>
    </row>
    <row r="80" spans="1:5" ht="25.5" x14ac:dyDescent="0.25">
      <c r="A80" s="7" t="s">
        <v>90</v>
      </c>
      <c r="B80" s="48" t="s">
        <v>122</v>
      </c>
      <c r="C80" s="37">
        <v>102923.75</v>
      </c>
      <c r="D80" s="37">
        <f t="shared" si="0"/>
        <v>102923.75</v>
      </c>
      <c r="E80" s="32" t="s">
        <v>24</v>
      </c>
    </row>
    <row r="81" spans="1:5" ht="38.25" x14ac:dyDescent="0.25">
      <c r="A81" s="7" t="s">
        <v>90</v>
      </c>
      <c r="B81" s="48" t="s">
        <v>123</v>
      </c>
      <c r="C81" s="37">
        <v>129138.73</v>
      </c>
      <c r="D81" s="37">
        <f t="shared" si="0"/>
        <v>129138.73</v>
      </c>
      <c r="E81" s="32" t="s">
        <v>24</v>
      </c>
    </row>
    <row r="82" spans="1:5" ht="25.5" x14ac:dyDescent="0.25">
      <c r="A82" s="7" t="s">
        <v>90</v>
      </c>
      <c r="B82" s="48" t="s">
        <v>124</v>
      </c>
      <c r="C82" s="37">
        <v>209587.88</v>
      </c>
      <c r="D82" s="37">
        <f t="shared" si="0"/>
        <v>209587.88</v>
      </c>
      <c r="E82" s="32" t="s">
        <v>24</v>
      </c>
    </row>
    <row r="83" spans="1:5" ht="25.5" x14ac:dyDescent="0.25">
      <c r="A83" s="7" t="s">
        <v>90</v>
      </c>
      <c r="B83" s="48" t="s">
        <v>125</v>
      </c>
      <c r="C83" s="37">
        <v>142116</v>
      </c>
      <c r="D83" s="37">
        <f t="shared" si="0"/>
        <v>142116</v>
      </c>
      <c r="E83" s="32" t="s">
        <v>24</v>
      </c>
    </row>
    <row r="84" spans="1:5" ht="25.5" x14ac:dyDescent="0.25">
      <c r="A84" s="7" t="s">
        <v>90</v>
      </c>
      <c r="B84" s="48" t="s">
        <v>126</v>
      </c>
      <c r="C84" s="37">
        <v>5568</v>
      </c>
      <c r="D84" s="37">
        <f t="shared" si="0"/>
        <v>5568</v>
      </c>
      <c r="E84" s="32" t="s">
        <v>24</v>
      </c>
    </row>
    <row r="85" spans="1:5" ht="25.5" x14ac:dyDescent="0.25">
      <c r="A85" s="7" t="s">
        <v>90</v>
      </c>
      <c r="B85" s="48" t="s">
        <v>127</v>
      </c>
      <c r="C85" s="37">
        <v>328034.98</v>
      </c>
      <c r="D85" s="37">
        <f t="shared" si="0"/>
        <v>328034.98</v>
      </c>
      <c r="E85" s="32" t="s">
        <v>24</v>
      </c>
    </row>
    <row r="86" spans="1:5" ht="51" x14ac:dyDescent="0.25">
      <c r="A86" s="7" t="s">
        <v>90</v>
      </c>
      <c r="B86" s="48" t="s">
        <v>128</v>
      </c>
      <c r="C86" s="37">
        <v>11796.58</v>
      </c>
      <c r="D86" s="37">
        <f t="shared" si="0"/>
        <v>11796.58</v>
      </c>
      <c r="E86" s="32" t="s">
        <v>24</v>
      </c>
    </row>
    <row r="87" spans="1:5" ht="51" x14ac:dyDescent="0.25">
      <c r="A87" s="7" t="s">
        <v>90</v>
      </c>
      <c r="B87" s="48" t="s">
        <v>129</v>
      </c>
      <c r="C87" s="37">
        <v>40796.28</v>
      </c>
      <c r="D87" s="37">
        <f t="shared" si="0"/>
        <v>40796.28</v>
      </c>
      <c r="E87" s="32" t="s">
        <v>24</v>
      </c>
    </row>
    <row r="88" spans="1:5" ht="25.5" x14ac:dyDescent="0.25">
      <c r="A88" s="7" t="s">
        <v>90</v>
      </c>
      <c r="B88" s="48" t="s">
        <v>130</v>
      </c>
      <c r="C88" s="37">
        <v>17742.599999999999</v>
      </c>
      <c r="D88" s="37">
        <f t="shared" si="0"/>
        <v>17742.599999999999</v>
      </c>
      <c r="E88" s="32" t="s">
        <v>24</v>
      </c>
    </row>
    <row r="89" spans="1:5" ht="25.5" x14ac:dyDescent="0.25">
      <c r="A89" s="7" t="s">
        <v>90</v>
      </c>
      <c r="B89" s="48" t="s">
        <v>131</v>
      </c>
      <c r="C89" s="37">
        <v>954219.87</v>
      </c>
      <c r="D89" s="37">
        <f t="shared" si="0"/>
        <v>954219.87</v>
      </c>
      <c r="E89" s="32" t="s">
        <v>24</v>
      </c>
    </row>
    <row r="90" spans="1:5" ht="25.5" x14ac:dyDescent="0.25">
      <c r="A90" s="7" t="s">
        <v>90</v>
      </c>
      <c r="B90" s="48" t="s">
        <v>132</v>
      </c>
      <c r="C90" s="37">
        <v>50994</v>
      </c>
      <c r="D90" s="37">
        <f t="shared" si="0"/>
        <v>50994</v>
      </c>
      <c r="E90" s="32" t="s">
        <v>24</v>
      </c>
    </row>
    <row r="91" spans="1:5" ht="51" x14ac:dyDescent="0.25">
      <c r="A91" s="7" t="s">
        <v>90</v>
      </c>
      <c r="B91" s="48" t="s">
        <v>133</v>
      </c>
      <c r="C91" s="37">
        <v>7800</v>
      </c>
      <c r="D91" s="37">
        <f t="shared" si="0"/>
        <v>7800</v>
      </c>
      <c r="E91" s="32" t="s">
        <v>24</v>
      </c>
    </row>
    <row r="92" spans="1:5" ht="25.5" x14ac:dyDescent="0.25">
      <c r="A92" s="7" t="s">
        <v>90</v>
      </c>
      <c r="B92" s="48" t="s">
        <v>134</v>
      </c>
      <c r="C92" s="37">
        <v>43347.46</v>
      </c>
      <c r="D92" s="37">
        <f t="shared" si="0"/>
        <v>43347.46</v>
      </c>
      <c r="E92" s="32" t="s">
        <v>24</v>
      </c>
    </row>
    <row r="93" spans="1:5" ht="25.5" x14ac:dyDescent="0.25">
      <c r="A93" s="7" t="s">
        <v>90</v>
      </c>
      <c r="B93" s="48" t="s">
        <v>135</v>
      </c>
      <c r="C93" s="37">
        <v>8988.66</v>
      </c>
      <c r="D93" s="37">
        <f t="shared" si="0"/>
        <v>8988.66</v>
      </c>
      <c r="E93" s="32" t="s">
        <v>24</v>
      </c>
    </row>
    <row r="94" spans="1:5" ht="25.5" x14ac:dyDescent="0.25">
      <c r="A94" s="7" t="s">
        <v>90</v>
      </c>
      <c r="B94" s="48" t="s">
        <v>136</v>
      </c>
      <c r="C94" s="37">
        <v>47952.72</v>
      </c>
      <c r="D94" s="37">
        <f t="shared" si="0"/>
        <v>47952.72</v>
      </c>
      <c r="E94" s="32" t="s">
        <v>24</v>
      </c>
    </row>
    <row r="95" spans="1:5" ht="25.5" x14ac:dyDescent="0.25">
      <c r="A95" s="7" t="s">
        <v>90</v>
      </c>
      <c r="B95" s="48" t="s">
        <v>137</v>
      </c>
      <c r="C95" s="37">
        <v>94660.02</v>
      </c>
      <c r="D95" s="37">
        <f t="shared" si="0"/>
        <v>94660.02</v>
      </c>
      <c r="E95" s="32" t="s">
        <v>24</v>
      </c>
    </row>
    <row r="96" spans="1:5" ht="25.5" x14ac:dyDescent="0.25">
      <c r="A96" s="7" t="s">
        <v>90</v>
      </c>
      <c r="B96" s="48" t="s">
        <v>138</v>
      </c>
      <c r="C96" s="37">
        <v>5374</v>
      </c>
      <c r="D96" s="37">
        <f t="shared" si="0"/>
        <v>5374</v>
      </c>
      <c r="E96" s="32" t="s">
        <v>24</v>
      </c>
    </row>
    <row r="97" spans="1:5" ht="38.25" x14ac:dyDescent="0.25">
      <c r="A97" s="7" t="s">
        <v>90</v>
      </c>
      <c r="B97" s="48" t="s">
        <v>139</v>
      </c>
      <c r="C97" s="37">
        <v>58237</v>
      </c>
      <c r="D97" s="37">
        <f t="shared" si="0"/>
        <v>58237</v>
      </c>
      <c r="E97" s="32" t="s">
        <v>24</v>
      </c>
    </row>
    <row r="98" spans="1:5" ht="25.5" x14ac:dyDescent="0.25">
      <c r="A98" s="7" t="s">
        <v>90</v>
      </c>
      <c r="B98" s="48" t="s">
        <v>140</v>
      </c>
      <c r="C98" s="37">
        <v>70741</v>
      </c>
      <c r="D98" s="37">
        <f t="shared" si="0"/>
        <v>70741</v>
      </c>
      <c r="E98" s="32" t="s">
        <v>24</v>
      </c>
    </row>
    <row r="99" spans="1:5" ht="25.5" x14ac:dyDescent="0.25">
      <c r="A99" s="7" t="s">
        <v>90</v>
      </c>
      <c r="B99" s="48" t="s">
        <v>141</v>
      </c>
      <c r="C99" s="37">
        <v>181688</v>
      </c>
      <c r="D99" s="37">
        <f t="shared" si="0"/>
        <v>181688</v>
      </c>
      <c r="E99" s="32" t="s">
        <v>24</v>
      </c>
    </row>
    <row r="100" spans="1:5" ht="25.5" x14ac:dyDescent="0.25">
      <c r="A100" s="7" t="s">
        <v>90</v>
      </c>
      <c r="B100" s="48" t="s">
        <v>142</v>
      </c>
      <c r="C100" s="37">
        <v>83999.87</v>
      </c>
      <c r="D100" s="37">
        <f t="shared" si="0"/>
        <v>83999.87</v>
      </c>
      <c r="E100" s="32" t="s">
        <v>24</v>
      </c>
    </row>
    <row r="101" spans="1:5" ht="51" x14ac:dyDescent="0.25">
      <c r="A101" s="48" t="s">
        <v>143</v>
      </c>
      <c r="B101" s="48" t="s">
        <v>144</v>
      </c>
      <c r="C101" s="23">
        <v>14534763</v>
      </c>
      <c r="D101" s="23">
        <v>16185340.439999999</v>
      </c>
      <c r="E101" s="32">
        <v>0</v>
      </c>
    </row>
    <row r="102" spans="1:5" ht="51" x14ac:dyDescent="0.25">
      <c r="A102" s="48" t="s">
        <v>143</v>
      </c>
      <c r="B102" s="7" t="s">
        <v>145</v>
      </c>
      <c r="C102" s="23">
        <v>1700000</v>
      </c>
      <c r="D102" s="23">
        <v>1692303.19</v>
      </c>
      <c r="E102" s="32">
        <v>0</v>
      </c>
    </row>
    <row r="103" spans="1:5" ht="140.25" x14ac:dyDescent="0.25">
      <c r="A103" s="7" t="s">
        <v>146</v>
      </c>
      <c r="B103" s="7" t="s">
        <v>147</v>
      </c>
      <c r="C103" s="10">
        <v>12752278.76</v>
      </c>
      <c r="D103" s="10">
        <v>12752278.76</v>
      </c>
      <c r="E103" s="28">
        <v>0</v>
      </c>
    </row>
    <row r="104" spans="1:5" ht="38.25" x14ac:dyDescent="0.25">
      <c r="A104" s="7" t="s">
        <v>148</v>
      </c>
      <c r="B104" s="3" t="s">
        <v>149</v>
      </c>
      <c r="C104" s="23">
        <v>16720000</v>
      </c>
      <c r="D104" s="23">
        <v>16720000</v>
      </c>
      <c r="E104" s="12">
        <v>0</v>
      </c>
    </row>
    <row r="105" spans="1:5" ht="63.75" x14ac:dyDescent="0.25">
      <c r="A105" s="7" t="s">
        <v>150</v>
      </c>
      <c r="B105" s="60" t="s">
        <v>151</v>
      </c>
      <c r="C105" s="11">
        <v>311059231</v>
      </c>
      <c r="D105" s="11">
        <v>68091615.540000007</v>
      </c>
      <c r="E105" s="42">
        <v>0</v>
      </c>
    </row>
    <row r="106" spans="1:5" ht="63.75" x14ac:dyDescent="0.25">
      <c r="A106" s="7" t="s">
        <v>152</v>
      </c>
      <c r="B106" s="60" t="s">
        <v>151</v>
      </c>
      <c r="C106" s="11">
        <v>39387458</v>
      </c>
      <c r="D106" s="11">
        <v>4521370.5999999996</v>
      </c>
      <c r="E106" s="42">
        <v>0</v>
      </c>
    </row>
    <row r="107" spans="1:5" ht="63.75" x14ac:dyDescent="0.25">
      <c r="A107" s="7" t="s">
        <v>153</v>
      </c>
      <c r="B107" s="60" t="s">
        <v>151</v>
      </c>
      <c r="C107" s="11">
        <v>2193074.66</v>
      </c>
      <c r="D107" s="11">
        <v>2193074.66</v>
      </c>
      <c r="E107" s="42">
        <v>0</v>
      </c>
    </row>
    <row r="108" spans="1:5" ht="63.75" x14ac:dyDescent="0.25">
      <c r="A108" s="7" t="s">
        <v>154</v>
      </c>
      <c r="B108" s="60" t="s">
        <v>151</v>
      </c>
      <c r="C108" s="11">
        <v>2694548.56</v>
      </c>
      <c r="D108" s="11">
        <v>2694548.86</v>
      </c>
      <c r="E108" s="42">
        <v>0</v>
      </c>
    </row>
    <row r="109" spans="1:5" ht="63.75" x14ac:dyDescent="0.25">
      <c r="A109" s="7" t="s">
        <v>155</v>
      </c>
      <c r="B109" s="60" t="s">
        <v>151</v>
      </c>
      <c r="C109" s="11">
        <v>5841510.4000000004</v>
      </c>
      <c r="D109" s="11">
        <v>5341510.4000000004</v>
      </c>
      <c r="E109" s="42">
        <v>0</v>
      </c>
    </row>
    <row r="110" spans="1:5" ht="63.75" x14ac:dyDescent="0.25">
      <c r="A110" s="7" t="s">
        <v>156</v>
      </c>
      <c r="B110" s="60" t="s">
        <v>151</v>
      </c>
      <c r="C110" s="11">
        <v>131092.74</v>
      </c>
      <c r="D110" s="11">
        <v>131092.74</v>
      </c>
      <c r="E110" s="42">
        <v>0</v>
      </c>
    </row>
    <row r="111" spans="1:5" ht="63.75" x14ac:dyDescent="0.25">
      <c r="A111" s="7" t="s">
        <v>157</v>
      </c>
      <c r="B111" s="60" t="s">
        <v>151</v>
      </c>
      <c r="C111" s="11">
        <v>5328271.42</v>
      </c>
      <c r="D111" s="11">
        <v>5328271.42</v>
      </c>
      <c r="E111" s="42">
        <v>0</v>
      </c>
    </row>
    <row r="112" spans="1:5" ht="63.75" x14ac:dyDescent="0.25">
      <c r="A112" s="7" t="s">
        <v>158</v>
      </c>
      <c r="B112" s="60" t="s">
        <v>151</v>
      </c>
      <c r="C112" s="11">
        <v>297479.24</v>
      </c>
      <c r="D112" s="11">
        <v>297479.24</v>
      </c>
      <c r="E112" s="42">
        <v>0</v>
      </c>
    </row>
    <row r="113" spans="1:5" ht="63.75" x14ac:dyDescent="0.25">
      <c r="A113" s="7" t="s">
        <v>159</v>
      </c>
      <c r="B113" s="60" t="s">
        <v>151</v>
      </c>
      <c r="C113" s="11">
        <v>1199245.0900000001</v>
      </c>
      <c r="D113" s="11">
        <v>1199245.0900000001</v>
      </c>
      <c r="E113" s="42">
        <v>0</v>
      </c>
    </row>
    <row r="114" spans="1:5" ht="63.75" x14ac:dyDescent="0.25">
      <c r="A114" s="7" t="s">
        <v>160</v>
      </c>
      <c r="B114" s="60" t="s">
        <v>151</v>
      </c>
      <c r="C114" s="11">
        <v>35883.800000000003</v>
      </c>
      <c r="D114" s="11">
        <v>35883.800000000003</v>
      </c>
      <c r="E114" s="42">
        <v>0</v>
      </c>
    </row>
    <row r="115" spans="1:5" ht="63.75" x14ac:dyDescent="0.25">
      <c r="A115" s="7" t="s">
        <v>161</v>
      </c>
      <c r="B115" s="60" t="s">
        <v>151</v>
      </c>
      <c r="C115" s="11">
        <v>264068127.69</v>
      </c>
      <c r="D115" s="11">
        <v>111109099.31999999</v>
      </c>
      <c r="E115" s="42">
        <v>0</v>
      </c>
    </row>
    <row r="116" spans="1:5" ht="63.75" x14ac:dyDescent="0.25">
      <c r="A116" s="7" t="s">
        <v>162</v>
      </c>
      <c r="B116" s="60" t="s">
        <v>151</v>
      </c>
      <c r="C116" s="11">
        <v>87100000</v>
      </c>
      <c r="D116" s="11">
        <v>4521370.5999999996</v>
      </c>
      <c r="E116" s="42">
        <v>0</v>
      </c>
    </row>
    <row r="117" spans="1:5" ht="63.75" x14ac:dyDescent="0.25">
      <c r="A117" s="7" t="s">
        <v>163</v>
      </c>
      <c r="B117" s="60" t="s">
        <v>151</v>
      </c>
      <c r="C117" s="11">
        <v>99600000</v>
      </c>
      <c r="D117" s="11">
        <v>11038009.390000001</v>
      </c>
      <c r="E117" s="42">
        <v>0</v>
      </c>
    </row>
    <row r="118" spans="1:5" ht="76.5" x14ac:dyDescent="0.25">
      <c r="A118" s="3" t="s">
        <v>164</v>
      </c>
      <c r="B118" s="3" t="s">
        <v>165</v>
      </c>
      <c r="C118" s="10">
        <v>6595866.3700000001</v>
      </c>
      <c r="D118" s="10">
        <v>6370420.4900000002</v>
      </c>
      <c r="E118" s="28">
        <v>0</v>
      </c>
    </row>
    <row r="119" spans="1:5" ht="76.5" x14ac:dyDescent="0.25">
      <c r="A119" s="3" t="s">
        <v>166</v>
      </c>
      <c r="B119" s="3" t="s">
        <v>167</v>
      </c>
      <c r="C119" s="10">
        <v>10149493.41</v>
      </c>
      <c r="D119" s="10">
        <v>9913662.4199999999</v>
      </c>
      <c r="E119" s="28">
        <v>0</v>
      </c>
    </row>
    <row r="120" spans="1:5" ht="63.75" x14ac:dyDescent="0.25">
      <c r="A120" s="3" t="s">
        <v>168</v>
      </c>
      <c r="B120" s="3" t="s">
        <v>169</v>
      </c>
      <c r="C120" s="10">
        <v>16976364.050000004</v>
      </c>
      <c r="D120" s="10">
        <v>16017790.640000006</v>
      </c>
      <c r="E120" s="28">
        <v>0</v>
      </c>
    </row>
    <row r="121" spans="1:5" ht="51" x14ac:dyDescent="0.25">
      <c r="A121" s="3" t="s">
        <v>170</v>
      </c>
      <c r="B121" s="3" t="s">
        <v>171</v>
      </c>
      <c r="C121" s="10">
        <v>300000</v>
      </c>
      <c r="D121" s="10">
        <v>300000</v>
      </c>
      <c r="E121" s="28">
        <v>0</v>
      </c>
    </row>
    <row r="122" spans="1:5" ht="51" x14ac:dyDescent="0.25">
      <c r="A122" s="3" t="s">
        <v>172</v>
      </c>
      <c r="B122" s="3" t="s">
        <v>173</v>
      </c>
      <c r="C122" s="10">
        <v>9677757.5099999998</v>
      </c>
      <c r="D122" s="10">
        <v>8172926.8300000001</v>
      </c>
      <c r="E122" s="28">
        <v>0</v>
      </c>
    </row>
    <row r="123" spans="1:5" ht="63.75" x14ac:dyDescent="0.25">
      <c r="A123" s="4" t="s">
        <v>174</v>
      </c>
      <c r="B123" s="5" t="s">
        <v>175</v>
      </c>
      <c r="C123" s="10">
        <v>17225760</v>
      </c>
      <c r="D123" s="10">
        <v>5167728</v>
      </c>
      <c r="E123" s="12">
        <v>0</v>
      </c>
    </row>
    <row r="124" spans="1:5" ht="76.5" x14ac:dyDescent="0.25">
      <c r="A124" s="4" t="s">
        <v>176</v>
      </c>
      <c r="B124" s="5" t="s">
        <v>177</v>
      </c>
      <c r="C124" s="10">
        <v>18149517.75</v>
      </c>
      <c r="D124" s="10">
        <v>10609367.640000001</v>
      </c>
      <c r="E124" s="12">
        <v>0</v>
      </c>
    </row>
    <row r="125" spans="1:5" ht="38.25" x14ac:dyDescent="0.25">
      <c r="A125" s="4" t="s">
        <v>178</v>
      </c>
      <c r="B125" s="5" t="s">
        <v>179</v>
      </c>
      <c r="C125" s="10">
        <v>1943577.89</v>
      </c>
      <c r="D125" s="10">
        <v>0</v>
      </c>
      <c r="E125" s="12">
        <v>0</v>
      </c>
    </row>
    <row r="126" spans="1:5" ht="38.25" x14ac:dyDescent="0.25">
      <c r="A126" s="3" t="s">
        <v>180</v>
      </c>
      <c r="B126" s="3" t="s">
        <v>181</v>
      </c>
      <c r="C126" s="10">
        <v>52054442.020000003</v>
      </c>
      <c r="D126" s="10">
        <f>3155722.25+9283669.08</f>
        <v>12439391.33</v>
      </c>
      <c r="E126" s="12">
        <v>0</v>
      </c>
    </row>
    <row r="127" spans="1:5" ht="51" x14ac:dyDescent="0.25">
      <c r="A127" s="7" t="s">
        <v>182</v>
      </c>
      <c r="B127" s="7" t="s">
        <v>183</v>
      </c>
      <c r="C127" s="6">
        <v>0</v>
      </c>
      <c r="D127" s="10">
        <v>11848119.07</v>
      </c>
      <c r="E127" s="12">
        <v>0</v>
      </c>
    </row>
    <row r="128" spans="1:5" ht="408" x14ac:dyDescent="0.25">
      <c r="A128" s="7" t="s">
        <v>184</v>
      </c>
      <c r="B128" s="7" t="s">
        <v>185</v>
      </c>
      <c r="C128" s="6">
        <v>0</v>
      </c>
      <c r="D128" s="10">
        <v>16189449</v>
      </c>
      <c r="E128" s="12">
        <v>0</v>
      </c>
    </row>
    <row r="129" spans="1:5" ht="38.25" x14ac:dyDescent="0.25">
      <c r="A129" s="7" t="s">
        <v>186</v>
      </c>
      <c r="B129" s="7" t="s">
        <v>187</v>
      </c>
      <c r="C129" s="6">
        <v>0</v>
      </c>
      <c r="D129" s="10">
        <v>3199509.55</v>
      </c>
      <c r="E129" s="12">
        <v>0</v>
      </c>
    </row>
    <row r="130" spans="1:5" ht="25.5" x14ac:dyDescent="0.25">
      <c r="A130" s="5" t="s">
        <v>188</v>
      </c>
      <c r="B130" s="5" t="s">
        <v>189</v>
      </c>
      <c r="C130" s="43">
        <v>1001000.78</v>
      </c>
      <c r="D130" s="6">
        <v>0</v>
      </c>
      <c r="E130" s="12">
        <v>0</v>
      </c>
    </row>
    <row r="131" spans="1:5" ht="76.5" x14ac:dyDescent="0.25">
      <c r="A131" s="5" t="s">
        <v>190</v>
      </c>
      <c r="B131" s="5" t="s">
        <v>191</v>
      </c>
      <c r="C131" s="6">
        <v>34512799.600000001</v>
      </c>
      <c r="D131" s="6">
        <v>34512779</v>
      </c>
      <c r="E131" s="12">
        <v>0</v>
      </c>
    </row>
    <row r="132" spans="1:5" ht="76.5" x14ac:dyDescent="0.25">
      <c r="A132" s="5" t="s">
        <v>192</v>
      </c>
      <c r="B132" s="5" t="s">
        <v>191</v>
      </c>
      <c r="C132" s="6">
        <v>25650486.600000001</v>
      </c>
      <c r="D132" s="6">
        <v>25650486.600000001</v>
      </c>
      <c r="E132" s="12">
        <v>0</v>
      </c>
    </row>
    <row r="133" spans="1:5" ht="89.25" x14ac:dyDescent="0.25">
      <c r="A133" s="5" t="s">
        <v>193</v>
      </c>
      <c r="B133" s="5" t="s">
        <v>191</v>
      </c>
      <c r="C133" s="6">
        <v>5071682.6500000004</v>
      </c>
      <c r="D133" s="6">
        <v>5071682.6500000004</v>
      </c>
      <c r="E133" s="12">
        <v>0</v>
      </c>
    </row>
    <row r="134" spans="1:5" ht="76.5" x14ac:dyDescent="0.25">
      <c r="A134" s="5" t="s">
        <v>194</v>
      </c>
      <c r="B134" s="5" t="s">
        <v>191</v>
      </c>
      <c r="C134" s="6">
        <v>1556272.5</v>
      </c>
      <c r="D134" s="6">
        <v>1556272.5</v>
      </c>
      <c r="E134" s="12">
        <v>0</v>
      </c>
    </row>
    <row r="135" spans="1:5" ht="63.75" x14ac:dyDescent="0.25">
      <c r="A135" s="5" t="s">
        <v>195</v>
      </c>
      <c r="B135" s="5" t="s">
        <v>191</v>
      </c>
      <c r="C135" s="8">
        <v>2309075.2000000002</v>
      </c>
      <c r="D135" s="8">
        <v>2309075.2000000002</v>
      </c>
      <c r="E135" s="12">
        <v>0</v>
      </c>
    </row>
    <row r="136" spans="1:5" ht="63.75" x14ac:dyDescent="0.25">
      <c r="A136" s="5" t="s">
        <v>196</v>
      </c>
      <c r="B136" s="5" t="s">
        <v>191</v>
      </c>
      <c r="C136" s="8">
        <v>4884000</v>
      </c>
      <c r="D136" s="8">
        <v>4884000</v>
      </c>
      <c r="E136" s="12">
        <v>0</v>
      </c>
    </row>
    <row r="137" spans="1:5" ht="38.25" x14ac:dyDescent="0.25">
      <c r="A137" s="5" t="s">
        <v>197</v>
      </c>
      <c r="B137" s="5" t="s">
        <v>198</v>
      </c>
      <c r="C137" s="8">
        <v>9295584.8200000003</v>
      </c>
      <c r="D137" s="8">
        <v>9295584.8200000003</v>
      </c>
      <c r="E137" s="12">
        <v>0</v>
      </c>
    </row>
    <row r="138" spans="1:5" ht="51" x14ac:dyDescent="0.25">
      <c r="A138" s="5" t="s">
        <v>199</v>
      </c>
      <c r="B138" s="5" t="s">
        <v>198</v>
      </c>
      <c r="C138" s="8">
        <v>3392660.13</v>
      </c>
      <c r="D138" s="8">
        <v>3392660.13</v>
      </c>
      <c r="E138" s="12">
        <v>0</v>
      </c>
    </row>
    <row r="139" spans="1:5" ht="76.5" x14ac:dyDescent="0.25">
      <c r="A139" s="5" t="s">
        <v>200</v>
      </c>
      <c r="B139" s="5" t="s">
        <v>198</v>
      </c>
      <c r="C139" s="8">
        <v>2196285.4</v>
      </c>
      <c r="D139" s="8">
        <v>2196285.4</v>
      </c>
      <c r="E139" s="12">
        <v>0</v>
      </c>
    </row>
    <row r="140" spans="1:5" ht="63.75" x14ac:dyDescent="0.25">
      <c r="A140" s="5" t="s">
        <v>201</v>
      </c>
      <c r="B140" s="5" t="s">
        <v>198</v>
      </c>
      <c r="C140" s="6">
        <v>3157643</v>
      </c>
      <c r="D140" s="6">
        <v>3157643</v>
      </c>
      <c r="E140" s="12">
        <v>0</v>
      </c>
    </row>
    <row r="141" spans="1:5" ht="63.75" x14ac:dyDescent="0.25">
      <c r="A141" s="7" t="s">
        <v>202</v>
      </c>
      <c r="B141" s="7" t="s">
        <v>203</v>
      </c>
      <c r="C141" s="8">
        <v>0</v>
      </c>
      <c r="D141" s="23">
        <v>10045390.550000001</v>
      </c>
      <c r="E141" s="29">
        <v>0</v>
      </c>
    </row>
    <row r="142" spans="1:5" ht="25.5" x14ac:dyDescent="0.25">
      <c r="A142" s="7" t="s">
        <v>204</v>
      </c>
      <c r="B142" s="7" t="s">
        <v>205</v>
      </c>
      <c r="C142" s="8">
        <v>0</v>
      </c>
      <c r="D142" s="23">
        <v>124731370.08</v>
      </c>
      <c r="E142" s="29">
        <v>0</v>
      </c>
    </row>
    <row r="143" spans="1:5" ht="51" x14ac:dyDescent="0.25">
      <c r="A143" s="7" t="s">
        <v>206</v>
      </c>
      <c r="B143" s="7" t="s">
        <v>207</v>
      </c>
      <c r="C143" s="8">
        <v>0</v>
      </c>
      <c r="D143" s="23">
        <v>4325015.99</v>
      </c>
      <c r="E143" s="29">
        <v>0</v>
      </c>
    </row>
    <row r="144" spans="1:5" ht="102" x14ac:dyDescent="0.25">
      <c r="A144" s="7" t="s">
        <v>208</v>
      </c>
      <c r="B144" s="7" t="s">
        <v>209</v>
      </c>
      <c r="C144" s="8">
        <v>0</v>
      </c>
      <c r="D144" s="23">
        <v>1543246.85</v>
      </c>
      <c r="E144" s="29">
        <v>0</v>
      </c>
    </row>
    <row r="145" spans="1:5" ht="114.75" x14ac:dyDescent="0.25">
      <c r="A145" s="7" t="s">
        <v>210</v>
      </c>
      <c r="B145" s="7" t="s">
        <v>211</v>
      </c>
      <c r="C145" s="6">
        <v>0</v>
      </c>
      <c r="D145" s="23">
        <v>2524441.59</v>
      </c>
      <c r="E145" s="12">
        <v>0</v>
      </c>
    </row>
    <row r="146" spans="1:5" ht="63.75" x14ac:dyDescent="0.25">
      <c r="A146" s="61" t="s">
        <v>212</v>
      </c>
      <c r="B146" s="5" t="s">
        <v>213</v>
      </c>
      <c r="C146" s="6">
        <v>1972500.01</v>
      </c>
      <c r="D146" s="6">
        <v>1972500.01</v>
      </c>
      <c r="E146" s="12">
        <v>0</v>
      </c>
    </row>
    <row r="147" spans="1:5" ht="127.5" x14ac:dyDescent="0.25">
      <c r="A147" s="5" t="s">
        <v>214</v>
      </c>
      <c r="B147" s="5" t="s">
        <v>215</v>
      </c>
      <c r="C147" s="6">
        <v>0</v>
      </c>
      <c r="D147" s="6">
        <v>50000</v>
      </c>
      <c r="E147" s="12">
        <v>0</v>
      </c>
    </row>
    <row r="148" spans="1:5" ht="102" x14ac:dyDescent="0.25">
      <c r="A148" s="5" t="s">
        <v>216</v>
      </c>
      <c r="B148" s="5" t="s">
        <v>217</v>
      </c>
      <c r="C148" s="6">
        <v>0</v>
      </c>
      <c r="D148" s="6">
        <v>350000</v>
      </c>
      <c r="E148" s="12">
        <v>0</v>
      </c>
    </row>
    <row r="149" spans="1:5" ht="89.25" x14ac:dyDescent="0.25">
      <c r="A149" s="5" t="s">
        <v>214</v>
      </c>
      <c r="B149" s="5" t="s">
        <v>218</v>
      </c>
      <c r="C149" s="6">
        <v>0</v>
      </c>
      <c r="D149" s="6">
        <v>50000</v>
      </c>
      <c r="E149" s="12">
        <v>0</v>
      </c>
    </row>
    <row r="150" spans="1:5" ht="216.75" x14ac:dyDescent="0.25">
      <c r="A150" s="50" t="s">
        <v>219</v>
      </c>
      <c r="B150" s="50" t="s">
        <v>220</v>
      </c>
      <c r="C150" s="9">
        <v>5070478532.79</v>
      </c>
      <c r="D150" s="9">
        <v>5067825497.6000004</v>
      </c>
      <c r="E150" s="30">
        <v>0</v>
      </c>
    </row>
    <row r="151" spans="1:5" ht="140.25" x14ac:dyDescent="0.25">
      <c r="A151" s="4" t="s">
        <v>221</v>
      </c>
      <c r="B151" s="50" t="s">
        <v>222</v>
      </c>
      <c r="C151" s="9">
        <v>191956569.44999999</v>
      </c>
      <c r="D151" s="9">
        <v>191751322.81999999</v>
      </c>
      <c r="E151" s="30">
        <v>0</v>
      </c>
    </row>
    <row r="152" spans="1:5" ht="76.5" x14ac:dyDescent="0.25">
      <c r="A152" s="50" t="s">
        <v>223</v>
      </c>
      <c r="B152" s="50" t="s">
        <v>224</v>
      </c>
      <c r="C152" s="9">
        <v>65410127.560000002</v>
      </c>
      <c r="D152" s="9">
        <v>65410127.560000002</v>
      </c>
      <c r="E152" s="30">
        <v>0</v>
      </c>
    </row>
    <row r="153" spans="1:5" ht="114.75" x14ac:dyDescent="0.25">
      <c r="A153" s="50" t="s">
        <v>223</v>
      </c>
      <c r="B153" s="50" t="s">
        <v>225</v>
      </c>
      <c r="C153" s="9">
        <v>83722190</v>
      </c>
      <c r="D153" s="9">
        <v>83722190</v>
      </c>
      <c r="E153" s="30">
        <v>0</v>
      </c>
    </row>
    <row r="154" spans="1:5" ht="114.75" x14ac:dyDescent="0.25">
      <c r="A154" s="50" t="s">
        <v>226</v>
      </c>
      <c r="B154" s="50" t="s">
        <v>227</v>
      </c>
      <c r="C154" s="9">
        <v>91229739.479999989</v>
      </c>
      <c r="D154" s="9">
        <v>91229739.479999989</v>
      </c>
      <c r="E154" s="30">
        <v>0</v>
      </c>
    </row>
    <row r="155" spans="1:5" ht="114.75" x14ac:dyDescent="0.25">
      <c r="A155" s="4" t="s">
        <v>228</v>
      </c>
      <c r="B155" s="50" t="s">
        <v>229</v>
      </c>
      <c r="C155" s="10">
        <v>591388185.44000006</v>
      </c>
      <c r="D155" s="10">
        <v>4286925617.2800007</v>
      </c>
      <c r="E155" s="28">
        <v>0</v>
      </c>
    </row>
    <row r="156" spans="1:5" ht="76.5" x14ac:dyDescent="0.25">
      <c r="A156" s="4" t="s">
        <v>221</v>
      </c>
      <c r="B156" s="50" t="s">
        <v>230</v>
      </c>
      <c r="C156" s="10">
        <v>1062518.99</v>
      </c>
      <c r="D156" s="10">
        <v>144984009.08000004</v>
      </c>
      <c r="E156" s="28">
        <v>0</v>
      </c>
    </row>
    <row r="157" spans="1:5" ht="165.75" x14ac:dyDescent="0.25">
      <c r="A157" s="4" t="s">
        <v>231</v>
      </c>
      <c r="B157" s="50" t="s">
        <v>232</v>
      </c>
      <c r="C157" s="10">
        <v>3703182.2</v>
      </c>
      <c r="D157" s="10">
        <v>0</v>
      </c>
      <c r="E157" s="28">
        <v>0</v>
      </c>
    </row>
    <row r="158" spans="1:5" ht="76.5" x14ac:dyDescent="0.25">
      <c r="A158" s="4" t="s">
        <v>233</v>
      </c>
      <c r="B158" s="50" t="s">
        <v>234</v>
      </c>
      <c r="C158" s="10">
        <v>1027689474.3799999</v>
      </c>
      <c r="D158" s="10">
        <v>5361744026.4199924</v>
      </c>
      <c r="E158" s="28">
        <v>0</v>
      </c>
    </row>
    <row r="159" spans="1:5" ht="153" x14ac:dyDescent="0.25">
      <c r="A159" s="4" t="s">
        <v>235</v>
      </c>
      <c r="B159" s="50" t="s">
        <v>236</v>
      </c>
      <c r="C159" s="10">
        <v>2643827.7999999998</v>
      </c>
      <c r="D159" s="10">
        <v>30313033.59</v>
      </c>
      <c r="E159" s="28">
        <v>0</v>
      </c>
    </row>
    <row r="160" spans="1:5" ht="153" x14ac:dyDescent="0.25">
      <c r="A160" s="4" t="s">
        <v>237</v>
      </c>
      <c r="B160" s="50" t="s">
        <v>238</v>
      </c>
      <c r="C160" s="10">
        <v>0</v>
      </c>
      <c r="D160" s="10">
        <v>6356252.9399999995</v>
      </c>
      <c r="E160" s="28">
        <v>0</v>
      </c>
    </row>
    <row r="161" spans="1:5" ht="25.5" x14ac:dyDescent="0.25">
      <c r="A161" s="4" t="s">
        <v>239</v>
      </c>
      <c r="B161" s="50" t="s">
        <v>240</v>
      </c>
      <c r="C161" s="10">
        <v>3881126</v>
      </c>
      <c r="D161" s="10">
        <v>8435867</v>
      </c>
      <c r="E161" s="28">
        <v>0</v>
      </c>
    </row>
    <row r="162" spans="1:5" x14ac:dyDescent="0.25">
      <c r="A162" s="51" t="s">
        <v>226</v>
      </c>
      <c r="B162" s="62" t="s">
        <v>241</v>
      </c>
      <c r="C162" s="10">
        <v>6017001.4299999997</v>
      </c>
      <c r="D162" s="10">
        <v>6017001.4299999997</v>
      </c>
      <c r="E162" s="28">
        <v>0</v>
      </c>
    </row>
    <row r="163" spans="1:5" ht="127.5" x14ac:dyDescent="0.25">
      <c r="A163" s="54" t="s">
        <v>242</v>
      </c>
      <c r="B163" s="54" t="s">
        <v>243</v>
      </c>
      <c r="C163" s="6">
        <v>835048309.73000002</v>
      </c>
      <c r="D163" s="6">
        <v>304975746.82999998</v>
      </c>
      <c r="E163" s="12">
        <v>0</v>
      </c>
    </row>
    <row r="164" spans="1:5" ht="89.25" x14ac:dyDescent="0.25">
      <c r="A164" s="54" t="s">
        <v>242</v>
      </c>
      <c r="B164" s="54" t="s">
        <v>244</v>
      </c>
      <c r="C164" s="6">
        <v>74056448.689999998</v>
      </c>
      <c r="D164" s="6">
        <v>0</v>
      </c>
      <c r="E164" s="12">
        <v>0</v>
      </c>
    </row>
    <row r="165" spans="1:5" ht="229.5" x14ac:dyDescent="0.25">
      <c r="A165" s="54" t="s">
        <v>242</v>
      </c>
      <c r="B165" s="56" t="s">
        <v>245</v>
      </c>
      <c r="C165" s="6">
        <v>9040921.6500000004</v>
      </c>
      <c r="D165" s="6">
        <v>1907539.64</v>
      </c>
      <c r="E165" s="12">
        <v>0</v>
      </c>
    </row>
    <row r="166" spans="1:5" ht="127.5" x14ac:dyDescent="0.25">
      <c r="A166" s="54" t="s">
        <v>242</v>
      </c>
      <c r="B166" s="56" t="s">
        <v>246</v>
      </c>
      <c r="C166" s="6">
        <v>14679030.960000001</v>
      </c>
      <c r="D166" s="6">
        <v>0</v>
      </c>
      <c r="E166" s="12">
        <v>0</v>
      </c>
    </row>
    <row r="167" spans="1:5" ht="51" x14ac:dyDescent="0.25">
      <c r="A167" s="54" t="s">
        <v>242</v>
      </c>
      <c r="B167" s="57" t="s">
        <v>247</v>
      </c>
      <c r="C167" s="44">
        <f>3420544+578242+1214</f>
        <v>4000000</v>
      </c>
      <c r="D167" s="6">
        <v>3999999.8</v>
      </c>
      <c r="E167" s="12">
        <v>0</v>
      </c>
    </row>
    <row r="168" spans="1:5" ht="76.5" x14ac:dyDescent="0.25">
      <c r="A168" s="54" t="s">
        <v>242</v>
      </c>
      <c r="B168" s="58" t="s">
        <v>248</v>
      </c>
      <c r="C168" s="45">
        <v>5607404.3399999999</v>
      </c>
      <c r="D168" s="6">
        <v>0</v>
      </c>
      <c r="E168" s="12">
        <v>0</v>
      </c>
    </row>
    <row r="169" spans="1:5" ht="76.5" x14ac:dyDescent="0.25">
      <c r="A169" s="54" t="s">
        <v>242</v>
      </c>
      <c r="B169" s="58" t="s">
        <v>249</v>
      </c>
      <c r="C169" s="44">
        <v>11000000</v>
      </c>
      <c r="D169" s="6">
        <v>11000000</v>
      </c>
      <c r="E169" s="12">
        <v>0</v>
      </c>
    </row>
    <row r="170" spans="1:5" ht="89.25" x14ac:dyDescent="0.25">
      <c r="A170" s="54" t="s">
        <v>242</v>
      </c>
      <c r="B170" s="58" t="s">
        <v>250</v>
      </c>
      <c r="C170" s="6">
        <v>10000000</v>
      </c>
      <c r="D170" s="6">
        <v>10000000</v>
      </c>
      <c r="E170" s="12">
        <v>0</v>
      </c>
    </row>
    <row r="171" spans="1:5" ht="89.25" x14ac:dyDescent="0.25">
      <c r="A171" s="54" t="s">
        <v>242</v>
      </c>
      <c r="B171" s="58" t="s">
        <v>251</v>
      </c>
      <c r="C171" s="44">
        <v>5148895</v>
      </c>
      <c r="D171" s="6">
        <v>0</v>
      </c>
      <c r="E171" s="12">
        <v>0</v>
      </c>
    </row>
    <row r="172" spans="1:5" ht="102" x14ac:dyDescent="0.25">
      <c r="A172" s="54" t="s">
        <v>242</v>
      </c>
      <c r="B172" s="58" t="s">
        <v>252</v>
      </c>
      <c r="C172" s="45">
        <f>2471680.44</f>
        <v>2471680.44</v>
      </c>
      <c r="D172" s="6">
        <v>2471680.44</v>
      </c>
      <c r="E172" s="12">
        <v>0</v>
      </c>
    </row>
    <row r="173" spans="1:5" ht="63.75" x14ac:dyDescent="0.25">
      <c r="A173" s="54" t="s">
        <v>242</v>
      </c>
      <c r="B173" s="58" t="s">
        <v>253</v>
      </c>
      <c r="C173" s="44">
        <v>2040000</v>
      </c>
      <c r="D173" s="6">
        <v>0</v>
      </c>
      <c r="E173" s="12">
        <v>0</v>
      </c>
    </row>
    <row r="174" spans="1:5" ht="63.75" x14ac:dyDescent="0.25">
      <c r="A174" s="54" t="s">
        <v>242</v>
      </c>
      <c r="B174" s="58" t="s">
        <v>254</v>
      </c>
      <c r="C174" s="44">
        <v>1499998.32</v>
      </c>
      <c r="D174" s="6">
        <v>0</v>
      </c>
      <c r="E174" s="12">
        <v>0</v>
      </c>
    </row>
    <row r="175" spans="1:5" ht="89.25" x14ac:dyDescent="0.25">
      <c r="A175" s="54" t="s">
        <v>242</v>
      </c>
      <c r="B175" s="58" t="s">
        <v>255</v>
      </c>
      <c r="C175" s="45">
        <f>2794000+162000+177279.9+220960</f>
        <v>3354239.9</v>
      </c>
      <c r="D175" s="6">
        <v>3354236.6999999997</v>
      </c>
      <c r="E175" s="12">
        <v>0</v>
      </c>
    </row>
    <row r="176" spans="1:5" ht="89.25" x14ac:dyDescent="0.25">
      <c r="A176" s="54" t="s">
        <v>242</v>
      </c>
      <c r="B176" s="54" t="s">
        <v>256</v>
      </c>
      <c r="C176" s="6">
        <v>9999400</v>
      </c>
      <c r="D176" s="6">
        <v>9999282.3499999978</v>
      </c>
      <c r="E176" s="12">
        <v>0</v>
      </c>
    </row>
    <row r="177" spans="1:5" ht="38.25" x14ac:dyDescent="0.25">
      <c r="A177" s="54" t="s">
        <v>242</v>
      </c>
      <c r="B177" s="54" t="s">
        <v>257</v>
      </c>
      <c r="C177" s="45">
        <f>1400800+220150+4049.98</f>
        <v>1624999.98</v>
      </c>
      <c r="D177" s="6">
        <v>1400783.52</v>
      </c>
      <c r="E177" s="12">
        <v>0</v>
      </c>
    </row>
    <row r="178" spans="1:5" ht="38.25" x14ac:dyDescent="0.25">
      <c r="A178" s="54" t="s">
        <v>242</v>
      </c>
      <c r="B178" s="56" t="s">
        <v>258</v>
      </c>
      <c r="C178" s="44">
        <f>6710600+3262693.72</f>
        <v>9973293.7200000007</v>
      </c>
      <c r="D178" s="6">
        <v>9973293.7200000007</v>
      </c>
      <c r="E178" s="12">
        <v>0</v>
      </c>
    </row>
    <row r="179" spans="1:5" ht="51" x14ac:dyDescent="0.25">
      <c r="A179" s="54" t="s">
        <v>242</v>
      </c>
      <c r="B179" s="56" t="s">
        <v>259</v>
      </c>
      <c r="C179" s="44">
        <v>4955237.25</v>
      </c>
      <c r="D179" s="6">
        <v>0</v>
      </c>
      <c r="E179" s="12">
        <v>0</v>
      </c>
    </row>
    <row r="180" spans="1:5" ht="51" x14ac:dyDescent="0.25">
      <c r="A180" s="54" t="s">
        <v>242</v>
      </c>
      <c r="B180" s="56" t="s">
        <v>260</v>
      </c>
      <c r="C180" s="44">
        <v>545258</v>
      </c>
      <c r="D180" s="6">
        <v>0</v>
      </c>
      <c r="E180" s="12">
        <v>0</v>
      </c>
    </row>
    <row r="181" spans="1:5" ht="51" x14ac:dyDescent="0.25">
      <c r="A181" s="54" t="s">
        <v>242</v>
      </c>
      <c r="B181" s="56" t="s">
        <v>261</v>
      </c>
      <c r="C181" s="44">
        <v>500000</v>
      </c>
      <c r="D181" s="6">
        <v>0</v>
      </c>
      <c r="E181" s="12">
        <v>0</v>
      </c>
    </row>
    <row r="182" spans="1:5" ht="38.25" x14ac:dyDescent="0.25">
      <c r="A182" s="54" t="s">
        <v>242</v>
      </c>
      <c r="B182" s="56" t="s">
        <v>262</v>
      </c>
      <c r="C182" s="44">
        <v>8595149.3399999999</v>
      </c>
      <c r="D182" s="6">
        <v>0</v>
      </c>
      <c r="E182" s="12">
        <v>0</v>
      </c>
    </row>
    <row r="183" spans="1:5" ht="102" x14ac:dyDescent="0.25">
      <c r="A183" s="54" t="s">
        <v>242</v>
      </c>
      <c r="B183" s="59" t="s">
        <v>263</v>
      </c>
      <c r="C183" s="44">
        <f>223566.5+2452548+2987000+45000</f>
        <v>5708114.5</v>
      </c>
      <c r="D183" s="44">
        <v>3723738.63</v>
      </c>
      <c r="E183" s="12">
        <v>0</v>
      </c>
    </row>
    <row r="184" spans="1:5" ht="51" x14ac:dyDescent="0.25">
      <c r="A184" s="54" t="s">
        <v>242</v>
      </c>
      <c r="B184" s="59" t="s">
        <v>264</v>
      </c>
      <c r="C184" s="44">
        <v>997589.98</v>
      </c>
      <c r="D184" s="44">
        <v>997589.97</v>
      </c>
      <c r="E184" s="12">
        <v>0</v>
      </c>
    </row>
    <row r="185" spans="1:5" ht="102" x14ac:dyDescent="0.25">
      <c r="A185" s="54" t="s">
        <v>242</v>
      </c>
      <c r="B185" s="59" t="s">
        <v>265</v>
      </c>
      <c r="C185" s="44">
        <f>420186.8+1051110.8+755867.6</f>
        <v>2227165.2000000002</v>
      </c>
      <c r="D185" s="44">
        <v>1051110.8</v>
      </c>
      <c r="E185" s="12">
        <v>0</v>
      </c>
    </row>
    <row r="186" spans="1:5" ht="51" x14ac:dyDescent="0.25">
      <c r="A186" s="54" t="s">
        <v>242</v>
      </c>
      <c r="B186" s="59" t="s">
        <v>266</v>
      </c>
      <c r="C186" s="44">
        <f>7450778.6+847200+1531200+8185864+1984852.8+104.6</f>
        <v>20000000.000000004</v>
      </c>
      <c r="D186" s="44">
        <v>19999994.990000002</v>
      </c>
      <c r="E186" s="12">
        <v>0</v>
      </c>
    </row>
    <row r="187" spans="1:5" ht="89.25" x14ac:dyDescent="0.25">
      <c r="A187" s="54" t="s">
        <v>242</v>
      </c>
      <c r="B187" s="59" t="s">
        <v>267</v>
      </c>
      <c r="C187" s="44">
        <f>123881+47154+361108+382199.88</f>
        <v>914342.88</v>
      </c>
      <c r="D187" s="44">
        <v>123880.95</v>
      </c>
      <c r="E187" s="12">
        <v>0</v>
      </c>
    </row>
    <row r="188" spans="1:5" ht="76.5" x14ac:dyDescent="0.25">
      <c r="A188" s="52" t="s">
        <v>268</v>
      </c>
      <c r="B188" s="48" t="s">
        <v>269</v>
      </c>
      <c r="C188" s="38">
        <v>1220267.7704597746</v>
      </c>
      <c r="D188" s="38">
        <v>1220267.7704597746</v>
      </c>
      <c r="E188" s="12">
        <v>0</v>
      </c>
    </row>
    <row r="189" spans="1:5" ht="153" x14ac:dyDescent="0.25">
      <c r="A189" s="52" t="s">
        <v>270</v>
      </c>
      <c r="B189" s="48" t="s">
        <v>271</v>
      </c>
      <c r="C189" s="39">
        <v>29219506.370000001</v>
      </c>
      <c r="D189" s="39">
        <v>29219506.370000001</v>
      </c>
      <c r="E189" s="12">
        <v>0</v>
      </c>
    </row>
    <row r="190" spans="1:5" ht="63.75" x14ac:dyDescent="0.25">
      <c r="A190" s="7" t="s">
        <v>272</v>
      </c>
      <c r="B190" s="53" t="s">
        <v>273</v>
      </c>
      <c r="C190" s="11">
        <v>29000000</v>
      </c>
      <c r="D190" s="11">
        <v>29000000</v>
      </c>
      <c r="E190" s="12">
        <v>0</v>
      </c>
    </row>
    <row r="191" spans="1:5" ht="63.75" x14ac:dyDescent="0.25">
      <c r="A191" s="7" t="s">
        <v>274</v>
      </c>
      <c r="B191" s="53" t="s">
        <v>275</v>
      </c>
      <c r="C191" s="11">
        <v>1500000</v>
      </c>
      <c r="D191" s="11">
        <v>1500000</v>
      </c>
      <c r="E191" s="12">
        <v>0</v>
      </c>
    </row>
    <row r="192" spans="1:5" ht="25.5" x14ac:dyDescent="0.25">
      <c r="A192" s="7" t="s">
        <v>276</v>
      </c>
      <c r="B192" s="53" t="s">
        <v>277</v>
      </c>
      <c r="C192" s="11">
        <v>600000</v>
      </c>
      <c r="D192" s="11">
        <v>580000</v>
      </c>
      <c r="E192" s="12">
        <v>0</v>
      </c>
    </row>
    <row r="193" spans="1:5" ht="38.25" x14ac:dyDescent="0.25">
      <c r="A193" s="7" t="s">
        <v>278</v>
      </c>
      <c r="B193" s="7" t="s">
        <v>279</v>
      </c>
      <c r="C193" s="11">
        <v>1735000</v>
      </c>
      <c r="D193" s="11">
        <v>1500000</v>
      </c>
      <c r="E193" s="12">
        <v>0</v>
      </c>
    </row>
    <row r="194" spans="1:5" ht="25.5" x14ac:dyDescent="0.25">
      <c r="A194" s="5" t="s">
        <v>280</v>
      </c>
      <c r="B194" s="5" t="s">
        <v>281</v>
      </c>
      <c r="C194" s="40">
        <v>2078389.08</v>
      </c>
      <c r="D194" s="41">
        <v>1966721.12</v>
      </c>
      <c r="E194" s="12">
        <v>0</v>
      </c>
    </row>
    <row r="195" spans="1:5" ht="25.5" x14ac:dyDescent="0.25">
      <c r="A195" s="5" t="s">
        <v>282</v>
      </c>
      <c r="B195" s="5" t="s">
        <v>281</v>
      </c>
      <c r="C195" s="17">
        <v>2670541.4</v>
      </c>
      <c r="D195" s="24">
        <v>2467436.92</v>
      </c>
      <c r="E195" s="12">
        <v>0</v>
      </c>
    </row>
    <row r="196" spans="1:5" ht="102" x14ac:dyDescent="0.25">
      <c r="A196" s="5" t="s">
        <v>283</v>
      </c>
      <c r="B196" s="5" t="s">
        <v>284</v>
      </c>
      <c r="C196" s="17">
        <v>39247739.380000003</v>
      </c>
      <c r="D196" s="24">
        <v>64529868.200000003</v>
      </c>
      <c r="E196" s="12">
        <v>0</v>
      </c>
    </row>
    <row r="197" spans="1:5" ht="51" x14ac:dyDescent="0.25">
      <c r="A197" s="7" t="s">
        <v>285</v>
      </c>
      <c r="B197" s="7" t="s">
        <v>286</v>
      </c>
      <c r="C197" s="6">
        <v>0</v>
      </c>
      <c r="D197" s="20">
        <v>772096628.45000005</v>
      </c>
      <c r="E197" s="12">
        <v>0</v>
      </c>
    </row>
    <row r="198" spans="1:5" ht="38.25" x14ac:dyDescent="0.25">
      <c r="A198" s="7" t="s">
        <v>287</v>
      </c>
      <c r="B198" s="7" t="s">
        <v>288</v>
      </c>
      <c r="C198" s="6">
        <v>0</v>
      </c>
      <c r="D198" s="20">
        <v>16058290</v>
      </c>
      <c r="E198" s="12">
        <v>0</v>
      </c>
    </row>
    <row r="199" spans="1:5" ht="51" x14ac:dyDescent="0.25">
      <c r="A199" s="3" t="s">
        <v>289</v>
      </c>
      <c r="B199" s="3" t="s">
        <v>290</v>
      </c>
      <c r="C199" s="13">
        <v>700000</v>
      </c>
      <c r="D199" s="13">
        <v>300000</v>
      </c>
      <c r="E199" s="12">
        <v>0</v>
      </c>
    </row>
    <row r="200" spans="1:5" ht="51" x14ac:dyDescent="0.25">
      <c r="A200" s="3" t="s">
        <v>289</v>
      </c>
      <c r="B200" s="3" t="s">
        <v>291</v>
      </c>
      <c r="C200" s="13">
        <v>4200000</v>
      </c>
      <c r="D200" s="13">
        <v>1800000</v>
      </c>
      <c r="E200" s="12">
        <v>0</v>
      </c>
    </row>
    <row r="201" spans="1:5" ht="51" x14ac:dyDescent="0.25">
      <c r="A201" s="3" t="s">
        <v>289</v>
      </c>
      <c r="B201" s="3" t="s">
        <v>292</v>
      </c>
      <c r="C201" s="13">
        <v>260000</v>
      </c>
      <c r="D201" s="13">
        <v>240000</v>
      </c>
      <c r="E201" s="12">
        <v>0</v>
      </c>
    </row>
  </sheetData>
  <autoFilter ref="E1:E202"/>
  <mergeCells count="5">
    <mergeCell ref="A2:E4"/>
    <mergeCell ref="A5:A6"/>
    <mergeCell ref="B5:B6"/>
    <mergeCell ref="E5:E6"/>
    <mergeCell ref="C5:D5"/>
  </mergeCells>
  <printOptions horizontalCentered="1"/>
  <pageMargins left="0.39370078740157483" right="0.39370078740157483" top="0.59055118110236227" bottom="0.39370078740157483" header="0.31496062992125984" footer="0.31496062992125984"/>
  <pageSetup scale="64" fitToHeight="0" orientation="portrait" verticalDpi="597" r:id="rId1"/>
  <ignoredErrors>
    <ignoredError sqref="E32" formula="1"/>
    <ignoredError sqref="E38 E49 E50:E100 E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 FEDERALIZADO 3T2017</vt:lpstr>
      <vt:lpstr>'GASTO FEDERALIZADO 3T2017'!Títulos_a_imprimir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Carol</cp:lastModifiedBy>
  <cp:lastPrinted>2017-11-01T19:19:57Z</cp:lastPrinted>
  <dcterms:created xsi:type="dcterms:W3CDTF">2017-10-17T14:51:13Z</dcterms:created>
  <dcterms:modified xsi:type="dcterms:W3CDTF">2017-11-01T19:20:00Z</dcterms:modified>
</cp:coreProperties>
</file>