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RECURSOS CONCURRENTES 3T2019" sheetId="1" r:id="rId1"/>
  </sheets>
  <definedNames>
    <definedName name="_xlnm.Print_Titles" localSheetId="0">'RECURSOS CONCURRENTES 3T2019'!$1:$7</definedName>
  </definedNames>
  <calcPr calcId="152511"/>
</workbook>
</file>

<file path=xl/calcChain.xml><?xml version="1.0" encoding="utf-8"?>
<calcChain xmlns="http://schemas.openxmlformats.org/spreadsheetml/2006/main">
  <c r="J54" i="1" l="1"/>
  <c r="J53" i="1"/>
  <c r="J52" i="1" l="1"/>
  <c r="J51" i="1" l="1"/>
  <c r="J50" i="1"/>
  <c r="J49" i="1"/>
  <c r="E48" i="1"/>
  <c r="J48" i="1" s="1"/>
  <c r="J47" i="1"/>
  <c r="J46" i="1"/>
  <c r="J45" i="1"/>
  <c r="C43" i="1" l="1"/>
  <c r="J43" i="1" s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I20" i="1"/>
  <c r="J20" i="1" s="1"/>
  <c r="J19" i="1"/>
  <c r="J18" i="1"/>
  <c r="J17" i="1"/>
  <c r="J16" i="1"/>
  <c r="E14" i="1"/>
  <c r="C14" i="1"/>
  <c r="J13" i="1"/>
  <c r="J12" i="1"/>
  <c r="E11" i="1"/>
  <c r="J11" i="1" s="1"/>
  <c r="J9" i="1"/>
  <c r="J8" i="1"/>
  <c r="J14" i="1" l="1"/>
</calcChain>
</file>

<file path=xl/sharedStrings.xml><?xml version="1.0" encoding="utf-8"?>
<sst xmlns="http://schemas.openxmlformats.org/spreadsheetml/2006/main" count="190" uniqueCount="134">
  <si>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</si>
  <si>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</si>
  <si>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</si>
  <si>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</si>
  <si>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</si>
  <si>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</si>
  <si>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</si>
  <si>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</si>
  <si>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</si>
  <si>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</si>
  <si>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</si>
  <si>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</si>
  <si>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</si>
  <si>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</si>
  <si>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</si>
  <si>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</si>
  <si>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</si>
  <si>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</si>
  <si>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</si>
  <si>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3ro del año 2019)</t>
  </si>
  <si>
    <t>U006 Subsidios Federales para Organismos Descentralizados Estatales. Universidad Tecnológica de Nezahualcóyotl</t>
  </si>
  <si>
    <t>Secretaría de Educación/Gobierno del Estado de México</t>
  </si>
  <si>
    <t>Subsidio Ordinario Universidad Estatal del Valle de Toluca</t>
  </si>
  <si>
    <t>Secretaria de Educación Pública/ Subsecretaria de Educacion Media Superior y Superior</t>
  </si>
  <si>
    <t>Secretaria de Educación /  Gobierno del Estado de México</t>
  </si>
  <si>
    <t>Universidad Estatal del Valle de Toluca.</t>
  </si>
  <si>
    <t>Educacion Superior Universitaria Universidad Politécnica del Valle de Toluca</t>
  </si>
  <si>
    <t>Secretaria de Educación Pública /Subsecretaria de Educacion Media Superior y Superior</t>
  </si>
  <si>
    <t>Secretaria de Educación / Gobierno del Estado de México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</si>
  <si>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</si>
  <si>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</si>
  <si>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/ Gobierno Estado de Mexico</t>
  </si>
  <si>
    <t>Subsidios Federales para Organismos Descentralizados Estatales/Tecnológico de Estudios Superiores de Chimalhuacán</t>
  </si>
  <si>
    <t>Secretaria de Educación / Gobierno del Estado de Mexico.</t>
  </si>
  <si>
    <t>Tecnológico de Estudios Superiores de Chimalhuacán</t>
  </si>
  <si>
    <t>Convenio Específico para la Asignación de Recursos Financieros para la Operación de la Universidad Tecnolódica "Fidel Velàzquez"</t>
  </si>
  <si>
    <t>Secretaría de Educación Pública/ Coordinación General de Universidades Tecnológicas  y Politécnicas</t>
  </si>
  <si>
    <t>Secretaría de Educación / Gobierno del Estado de México</t>
  </si>
  <si>
    <t>Universidad Tecnológica Fidel Velázquez</t>
  </si>
  <si>
    <t>Convenio de Coordinación para la creación, operación y apoyo Financiero de la Universidad Tecnológica del Sur del Estado de México</t>
  </si>
  <si>
    <t>Secretaria de Educación Pública / Coordinación General  de Universidades Tecnologicas y Politecnicas</t>
  </si>
  <si>
    <t>Convenio de Coordinación para el establecimiento, operación y apoyo financiero del Telebachillerato Comunitario en el Estado de México</t>
  </si>
  <si>
    <t>Subsidios Federales para organismos descentralizados Estatales/Tecnologico de Estudios Superiores de Villa Guerrero</t>
  </si>
  <si>
    <t>Secretaría de Educación Pública/ Subsecretaría de Educación Media Superior y Superior</t>
  </si>
  <si>
    <t>Educación Media Superior Tecnológica - Colegio de Estudios Científicos y Tecnológicos del Estado de México</t>
  </si>
  <si>
    <t>Secretaria de Educación Pública / Subsecretaria de Educación Media Superior y Superior</t>
  </si>
  <si>
    <t>Secretaria de Educación / Gobierno Estado de México</t>
  </si>
  <si>
    <t xml:space="preserve">Educacion para el Desarrollo Integral.- Tecnológico de Estudios Superiores de Tianguistenco. </t>
  </si>
  <si>
    <t>Tecnológico de Estudios Superiores de Tianguistenco</t>
  </si>
  <si>
    <t>Convenio de Apoyo Financiero Solidario Universidad Politécnica de Tecámac</t>
  </si>
  <si>
    <t>Secretaria de Educación Pública / Subsecretaría de Educación Media Superior y Superior</t>
  </si>
  <si>
    <t xml:space="preserve">Convenio de Coordinación para la creación, operación y apoyo financiero del Tecnológico de Estudios Superiores de San Felipe del Progreso. </t>
  </si>
  <si>
    <t>Tecnológico de Estudios Superiores de San Felipe del Progreso</t>
  </si>
  <si>
    <t xml:space="preserve">Convenio de Coordinación para la creación, operación y apoyo financiero del Tecnológico de Estudios Superiores de Jocotitlán. </t>
  </si>
  <si>
    <t>Tecnológico de Estudios Superiores de Jocotitlán</t>
  </si>
  <si>
    <t>Convenio  de Apoyo Financiero Solidario. Tecnológico de Estudios Superiores de Jilotepec</t>
  </si>
  <si>
    <t>Tecnológico de Estudios Superiores de Jilotepec</t>
  </si>
  <si>
    <t>Subsidios Federales para Organismos Descentralizados Estatales Colegio de Bachilleres del Estado de México</t>
  </si>
  <si>
    <t>Secretaría de Educación Pública /  Subsecretaría de Educación Media Superior y Superior</t>
  </si>
  <si>
    <t>Colegio de Bachilleres del Estado de México</t>
  </si>
  <si>
    <t>Convenio de Apoyo Financiero Solidario. Universidad Politécnica de Atlacomulco</t>
  </si>
  <si>
    <t>Secretaría de Educación / Gobierno del Estado de México.</t>
  </si>
  <si>
    <t>Universidad Politécnica de Atlacomulco</t>
  </si>
  <si>
    <t>Convenio de Apoyo Financiero  Univerisidad Politécnica del Valle de México</t>
  </si>
  <si>
    <t>Universidad Politécnica del Valle de México</t>
  </si>
  <si>
    <t>Convenio de Coordinación para la creación, operación y apoyo financiero del Tecnológico de Estudios Superiores de Huixquilucan</t>
  </si>
  <si>
    <t>Tecnológico de Estudios Superiores de Huixquilucan</t>
  </si>
  <si>
    <t>Educación Superior Tecnológica. Tecnologico de Estudios Superiores de Ixtapaluca.</t>
  </si>
  <si>
    <t>Tecnológico de Estudios Superiores de Ixtapaluca</t>
  </si>
  <si>
    <t>Subsidios Federales para Organismos Descentralizados Estatales (Educación Superior Tecnológica). Tecnológico de Estudios Superiores de Chicoloapan</t>
  </si>
  <si>
    <t>Subsidio para organismos descentralizados estatales al Tecnológico de Estudios Superiores de Coacalco</t>
  </si>
  <si>
    <t xml:space="preserve">Secretaría de Educación/ Subsecretaría de Educación Media Superior y Superior  </t>
  </si>
  <si>
    <t>Tecnológico  de Estudios Superiores de Coacalco.</t>
  </si>
  <si>
    <t xml:space="preserve">Subsidios Federales para Organismos Descentralizados Estatales. Universidad Estatal del Valle de Ecatepec. </t>
  </si>
  <si>
    <t>Universidad Estatal del Valle de Ecatepec</t>
  </si>
  <si>
    <t>Secretaría de Educación Pública / Subsecretaria de Educación Media Superior y Superior</t>
  </si>
  <si>
    <t>Tecnológico de Estudios Superiores de Valle de Bravo</t>
  </si>
  <si>
    <t>Convenio de Coordinación para la Creación, Operación y Apoyo Financiero. Universidad Politécnica de Texcoco</t>
  </si>
  <si>
    <t>Secretaría de Educacion / Gobierno del Estado México</t>
  </si>
  <si>
    <t>Convenio de Coordinación para la Creación, Operación y Apoyo Financiero. Tecnológico de Estudios Superiores de Ecatepec.</t>
  </si>
  <si>
    <t>Secretaría de Educación Pública / Tecnológico Nacional de México.</t>
  </si>
  <si>
    <t>Tecnológico de Estudios Superiores de Ecatepec.</t>
  </si>
  <si>
    <t>Convenio de Coordinación para el desarrollo de la Educación Media Superior y Superior en el Estado de México. Tecnológico de Estudios Superiores del Oriente del Estado de México</t>
  </si>
  <si>
    <t>Secretaría de Educación Pública / Subsecretaría de Educación Superior</t>
  </si>
  <si>
    <t>Tecnológico de Estudios Superiores del Oriente del Estado de México</t>
  </si>
  <si>
    <t xml:space="preserve">Convenio Específico para la Asignación de Recursos Financieros para la Operación de las Universidades Tecnológicas del Estado de México. Universidad Tecnologica de Zinacantepec </t>
  </si>
  <si>
    <t xml:space="preserve">
Secretaría de Educación Pública / Subsecretaria de Educación Media Superior y Superior.</t>
  </si>
  <si>
    <t>Subsidios Federales para Organismos Descentralizados Universidad Politecnica de Chimalhuacan</t>
  </si>
  <si>
    <t>Convenio especifico para la asignacion de recursos financieros para la operación de las Universidades Tecnológicas del Estado de México. Universidad Tecnologica del Valle de Toluca</t>
  </si>
  <si>
    <t>Convenio Modificatorio del Convenio Marco de Colaboración para el Apoyo Financiero Solidario. Universidad Mexiquense del Bicentenario.</t>
  </si>
  <si>
    <t xml:space="preserve">Secretaría de Educación Pública/ Subsecretaria de Educación Media  Superior y Superior </t>
  </si>
  <si>
    <t>Universidad Mexiquense del Bicentenario</t>
  </si>
  <si>
    <t>Subsidios Federales para Organismos Descentralizados Estatales. Tecnológico de Estudios Superiores de Cuautitlán Izcalli.</t>
  </si>
  <si>
    <t>Secretaría de Educación Pública / Subsecretaría de Educación Media Superior y Superior.</t>
  </si>
  <si>
    <t>Tecnológico de Estudios Superiores de Cuautitlán Izcalli.</t>
  </si>
  <si>
    <t>Convenio de Coordinación para la Creación, Operación y Apoyo Financiero de las Universidades Politécnicas. Universidad Politécnica Otzolotepec.</t>
  </si>
  <si>
    <t>Universidad Politécnica de Otzolotepec</t>
  </si>
  <si>
    <t>Educación Superior Universitaria. Universidad Intercultural del Estado de Méxcio</t>
  </si>
  <si>
    <t>Universidad Intercultural del Estado de México</t>
  </si>
  <si>
    <t xml:space="preserve">Convenio de Coordinacion para la creacion, Operación y Apoyo Financiero.                                             Universiad Politecnica de Cuatitlan Izcalli </t>
  </si>
  <si>
    <t>Universiad Politecnica de Cuatitlan Izcalli</t>
  </si>
  <si>
    <t>Subsidios Federales para Organismos Descentralizados. Tecnologico de Estudios Superiores de Chalco.</t>
  </si>
  <si>
    <t>Secretaria de Educación Pública/ Subsecretaria de Educación Media Superior y Superior.</t>
  </si>
  <si>
    <t>Tecnológico de Estudios Superiores de Chalco</t>
  </si>
  <si>
    <t>Agua Potable, Drenaje y Tratamiento, en  su  Apartado Rural (APARURAL 2019)</t>
  </si>
  <si>
    <t xml:space="preserve">Secretaría de Medio Ambiente y Recursos Naturales / Comisión Nacional del Agua </t>
  </si>
  <si>
    <t xml:space="preserve">Secretaria de Obra Pública Comisión del Agua del Estado de México </t>
  </si>
  <si>
    <t>Programa de Concurrencia con las Entidades Federativas. Infraestructura, Equipamiento, Maquinaria Y Material Biológico. Proyectos Productivos o Estratégicos Agrícolas</t>
  </si>
  <si>
    <t>Secretaría de Agricultura y Desarrollo Rural</t>
  </si>
  <si>
    <t>Secretaría de Desarrollo Agropecuario</t>
  </si>
  <si>
    <t>Programa de Concurrencia con las Entidades Federativas. Infraestructura, Equipamiento, Maquinaria Y Material Biológico. Proyectos Productivos o Estratégicos Pecuarios</t>
  </si>
  <si>
    <t>Programa de Concurrencia con las Entidades Federativas. Infraestructura, Equipamiento, Maquinaria Y Material Biológico. Proyectos Productivos o Estratégicos de Pesca y Acuícolas.</t>
  </si>
  <si>
    <t>Sanidad e Inocuidad Agroalimentaria</t>
  </si>
  <si>
    <t>Sistema Nacional de Información para el Desarrollo Rural Sustentable/Información Estadística y Estudios</t>
  </si>
  <si>
    <t xml:space="preserve">Seguros Agropecuarios Catastróficos para Hectareas Dedicadas al Cultivo de Maíz </t>
  </si>
  <si>
    <t>Apoyo a la Infraestructura Hidroagrícola/Rehabilitación Modernización y Tecnificación de Distritos de Riegpo</t>
  </si>
  <si>
    <t>Comisión Nacional del Agua</t>
  </si>
  <si>
    <t xml:space="preserve">Comisión Nacional de Protección Social en Salud </t>
  </si>
  <si>
    <t>Régimen Estatal de Protección Social en Salud (Aportación Solidaria Estatal)</t>
  </si>
  <si>
    <t>Seguro Popular</t>
  </si>
  <si>
    <t>Programa de apoyo al empleo</t>
  </si>
  <si>
    <t>Secretaría del Trabajo y Previsión Social</t>
  </si>
  <si>
    <t>Secretaría del Trabajo del Estado de México</t>
  </si>
  <si>
    <t>Subsidios federales para organismos descentralizados estatales.</t>
  </si>
  <si>
    <t>Secretaría de Educación Pública</t>
  </si>
  <si>
    <t>Secretaría del Trabajo</t>
  </si>
  <si>
    <t>Secretaría de Educación Pública /Subsecretaría de Educación Media Superior y Superior</t>
  </si>
  <si>
    <t>Secretaria de Educación Pública/ Subsecretaria de Educación Media Superior y Superior</t>
  </si>
  <si>
    <t>Secretaría de Educación Pública/ Subsecretaría de Educación Media Superior</t>
  </si>
  <si>
    <t>Secretaria de Educación Pública/ Subsecretaría de Educación Media Superior y Superior.</t>
  </si>
  <si>
    <t xml:space="preserve">Secretaria de Educación Pública/ Subsecretaría de Educación Media Superior y Superior </t>
  </si>
  <si>
    <t>Secretaria de Educación Pública/ Subsecretaria de Educacion Media Superior y Superior </t>
  </si>
  <si>
    <t>Secretaria de Educación Pública/ Subsecretaría de Educación Media Superior y Superior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</si>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</sst>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8" xfId="12" applyNumberFormat="1" applyFont="1" applyBorder="1" applyAlignment="1">
      <alignment horizontal="center" vertical="center" wrapText="1"/>
    </xf>
    <xf numFmtId="165" fontId="2" fillId="0" borderId="18" xfId="12" applyNumberFormat="1" applyFont="1" applyBorder="1" applyAlignment="1">
      <alignment horizontal="center" vertical="center" wrapText="1"/>
    </xf>
    <xf numFmtId="4" fontId="2" fillId="0" borderId="18" xfId="12" applyNumberFormat="1" applyFont="1" applyBorder="1" applyAlignment="1">
      <alignment horizontal="right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4" fontId="7" fillId="0" borderId="18" xfId="9" applyNumberFormat="1" applyFont="1" applyBorder="1" applyAlignment="1">
      <alignment horizontal="center" vertical="center" wrapText="1"/>
    </xf>
    <xf numFmtId="4" fontId="7" fillId="0" borderId="18" xfId="9" applyNumberFormat="1" applyFont="1" applyBorder="1" applyAlignment="1">
      <alignment horizontal="right" vertical="center" wrapText="1"/>
    </xf>
    <xf numFmtId="0" fontId="6" fillId="2" borderId="18" xfId="0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43" fontId="2" fillId="3" borderId="18" xfId="9" applyFont="1" applyFill="1" applyBorder="1" applyAlignment="1">
      <alignment horizontal="center" vertical="center" wrapText="1"/>
    </xf>
    <xf numFmtId="4" fontId="2" fillId="3" borderId="18" xfId="9" applyNumberFormat="1" applyFont="1" applyFill="1" applyBorder="1" applyAlignment="1">
      <alignment horizontal="center" vertical="center" wrapText="1"/>
    </xf>
    <xf numFmtId="4" fontId="2" fillId="3" borderId="18" xfId="11" applyNumberFormat="1" applyFont="1" applyFill="1" applyBorder="1" applyAlignment="1">
      <alignment horizontal="right" vertical="center" wrapText="1"/>
    </xf>
    <xf numFmtId="4" fontId="2" fillId="0" borderId="18" xfId="10" applyNumberFormat="1" applyFont="1" applyBorder="1" applyAlignment="1">
      <alignment horizontal="center" vertical="center" wrapText="1"/>
    </xf>
    <xf numFmtId="44" fontId="6" fillId="0" borderId="18" xfId="1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6" fillId="0" borderId="18" xfId="9" applyNumberFormat="1" applyFont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right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" fontId="2" fillId="0" borderId="18" xfId="9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 shrinkToFit="1"/>
    </xf>
    <xf numFmtId="43" fontId="7" fillId="0" borderId="18" xfId="9" applyFont="1" applyBorder="1" applyAlignment="1">
      <alignment horizontal="center" vertical="center" wrapText="1"/>
    </xf>
    <xf numFmtId="4" fontId="6" fillId="0" borderId="18" xfId="10" applyNumberFormat="1" applyFont="1" applyBorder="1" applyAlignment="1">
      <alignment horizontal="center" vertical="center" wrapText="1"/>
    </xf>
    <xf numFmtId="4" fontId="6" fillId="0" borderId="18" xfId="1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2" fillId="2" borderId="18" xfId="9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9" fontId="6" fillId="0" borderId="18" xfId="0" applyNumberFormat="1" applyFont="1" applyFill="1" applyBorder="1" applyAlignment="1">
      <alignment horizontal="left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" fontId="6" fillId="0" borderId="19" xfId="1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6" fillId="0" borderId="19" xfId="10" applyNumberFormat="1" applyFont="1" applyBorder="1" applyAlignment="1">
      <alignment horizontal="right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right" vertical="center" wrapText="1"/>
    </xf>
  </cellXfs>
  <cellStyles count="13">
    <cellStyle name="Millares" xfId="9" builtinId="3"/>
    <cellStyle name="Millares 2" xfId="1"/>
    <cellStyle name="Millares 2 2" xfId="2"/>
    <cellStyle name="Millares 3" xfId="8"/>
    <cellStyle name="Millares_CONTRAREC." xfId="12"/>
    <cellStyle name="Moneda" xfId="10" builtinId="4"/>
    <cellStyle name="Moneda 2" xfId="3"/>
    <cellStyle name="Moneda 3" xfId="5"/>
    <cellStyle name="Normal" xfId="0" builtinId="0"/>
    <cellStyle name="Normal 2" xfId="4"/>
    <cellStyle name="Normal 2 10" xfId="7"/>
    <cellStyle name="Normal 2 2" xfId="6"/>
    <cellStyle name="Porcentaj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="90" zoomScaleNormal="90" workbookViewId="0">
      <selection activeCell="C8" sqref="C8"/>
    </sheetView>
  </sheetViews>
  <sheetFormatPr baseColWidth="10" defaultRowHeight="14.25" x14ac:dyDescent="0.2"/>
  <cols>
    <col min="1" max="1" width="30.7109375" style="1" customWidth="1"/>
    <col min="2" max="9" width="17.7109375" style="1" customWidth="1"/>
    <col min="10" max="10" width="18.7109375" style="1" customWidth="1"/>
    <col min="11" max="16384" width="11.42578125" style="1"/>
  </cols>
  <sheetData>
    <row r="1" spans="1:10" ht="15" thickBot="1" x14ac:dyDescent="0.25"/>
    <row r="2" spans="1:10" ht="15" thickTop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</row>
    <row r="3" spans="1:10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7"/>
    </row>
    <row r="4" spans="1:10" ht="15" thickBot="1" x14ac:dyDescent="0.25">
      <c r="A4" s="8" t="s">
        <v>19</v>
      </c>
      <c r="B4" s="9"/>
      <c r="C4" s="9"/>
      <c r="D4" s="9"/>
      <c r="E4" s="9"/>
      <c r="F4" s="9"/>
      <c r="G4" s="9"/>
      <c r="H4" s="9"/>
      <c r="I4" s="9"/>
      <c r="J4" s="10"/>
    </row>
    <row r="5" spans="1:10" ht="15" thickTop="1" x14ac:dyDescent="0.2">
      <c r="A5" s="11" t="s">
        <v>2</v>
      </c>
      <c r="B5" s="12" t="s">
        <v>3</v>
      </c>
      <c r="C5" s="12"/>
      <c r="D5" s="12" t="s">
        <v>4</v>
      </c>
      <c r="E5" s="12"/>
      <c r="F5" s="12" t="s">
        <v>5</v>
      </c>
      <c r="G5" s="12"/>
      <c r="H5" s="12" t="s">
        <v>6</v>
      </c>
      <c r="I5" s="12"/>
      <c r="J5" s="13" t="s">
        <v>7</v>
      </c>
    </row>
    <row r="6" spans="1:10" ht="25.5" x14ac:dyDescent="0.2">
      <c r="A6" s="14"/>
      <c r="B6" s="15" t="s">
        <v>8</v>
      </c>
      <c r="C6" s="15" t="s">
        <v>9</v>
      </c>
      <c r="D6" s="15" t="s">
        <v>8</v>
      </c>
      <c r="E6" s="15" t="s">
        <v>9</v>
      </c>
      <c r="F6" s="15" t="s">
        <v>8</v>
      </c>
      <c r="G6" s="15" t="s">
        <v>9</v>
      </c>
      <c r="H6" s="15" t="s">
        <v>8</v>
      </c>
      <c r="I6" s="15" t="s">
        <v>9</v>
      </c>
      <c r="J6" s="16"/>
    </row>
    <row r="7" spans="1:10" ht="15" thickBot="1" x14ac:dyDescent="0.25">
      <c r="A7" s="17" t="s">
        <v>10</v>
      </c>
      <c r="B7" s="18" t="s">
        <v>11</v>
      </c>
      <c r="C7" s="18" t="s">
        <v>12</v>
      </c>
      <c r="D7" s="19" t="s">
        <v>13</v>
      </c>
      <c r="E7" s="18" t="s">
        <v>14</v>
      </c>
      <c r="F7" s="18" t="s">
        <v>15</v>
      </c>
      <c r="G7" s="18" t="s">
        <v>16</v>
      </c>
      <c r="H7" s="18" t="s">
        <v>17</v>
      </c>
      <c r="I7" s="18" t="s">
        <v>18</v>
      </c>
      <c r="J7" s="20"/>
    </row>
    <row r="8" spans="1:10" ht="90" customHeight="1" thickTop="1" x14ac:dyDescent="0.2">
      <c r="A8" s="21" t="s">
        <v>20</v>
      </c>
      <c r="B8" s="22" t="s">
        <v>126</v>
      </c>
      <c r="C8" s="23">
        <v>19443108</v>
      </c>
      <c r="D8" s="22" t="s">
        <v>21</v>
      </c>
      <c r="E8" s="23">
        <v>22278210</v>
      </c>
      <c r="F8" s="24"/>
      <c r="G8" s="24">
        <v>0</v>
      </c>
      <c r="H8" s="25"/>
      <c r="I8" s="24">
        <v>0</v>
      </c>
      <c r="J8" s="26">
        <f>SUM(C8:I8)</f>
        <v>41721318</v>
      </c>
    </row>
    <row r="9" spans="1:10" ht="90" customHeight="1" x14ac:dyDescent="0.2">
      <c r="A9" s="27" t="s">
        <v>22</v>
      </c>
      <c r="B9" s="28" t="s">
        <v>23</v>
      </c>
      <c r="C9" s="29">
        <v>4017000</v>
      </c>
      <c r="D9" s="28" t="s">
        <v>24</v>
      </c>
      <c r="E9" s="29">
        <v>6449532.8099999996</v>
      </c>
      <c r="F9" s="29"/>
      <c r="G9" s="29">
        <v>0</v>
      </c>
      <c r="H9" s="28" t="s">
        <v>25</v>
      </c>
      <c r="I9" s="29">
        <v>5079852.87</v>
      </c>
      <c r="J9" s="30">
        <f>+E9+G9+I9+C9</f>
        <v>15546385.68</v>
      </c>
    </row>
    <row r="10" spans="1:10" ht="90" customHeight="1" x14ac:dyDescent="0.2">
      <c r="A10" s="31" t="s">
        <v>26</v>
      </c>
      <c r="B10" s="32" t="s">
        <v>27</v>
      </c>
      <c r="C10" s="33">
        <v>19460427</v>
      </c>
      <c r="D10" s="32" t="s">
        <v>28</v>
      </c>
      <c r="E10" s="33">
        <v>29595254</v>
      </c>
      <c r="F10" s="33"/>
      <c r="G10" s="24">
        <v>0</v>
      </c>
      <c r="H10" s="32"/>
      <c r="I10" s="24">
        <v>0</v>
      </c>
      <c r="J10" s="34">
        <v>49055681</v>
      </c>
    </row>
    <row r="11" spans="1:10" ht="90" customHeight="1" x14ac:dyDescent="0.2">
      <c r="A11" s="31" t="s">
        <v>29</v>
      </c>
      <c r="B11" s="32" t="s">
        <v>30</v>
      </c>
      <c r="C11" s="29">
        <v>22357218</v>
      </c>
      <c r="D11" s="35" t="s">
        <v>31</v>
      </c>
      <c r="E11" s="36">
        <f>19128316.5+13950897.37</f>
        <v>33079213.869999997</v>
      </c>
      <c r="F11" s="29"/>
      <c r="G11" s="29">
        <v>0</v>
      </c>
      <c r="H11" s="29"/>
      <c r="I11" s="29">
        <v>0</v>
      </c>
      <c r="J11" s="30">
        <f>C11+E11+I11</f>
        <v>55436431.869999997</v>
      </c>
    </row>
    <row r="12" spans="1:10" ht="90" customHeight="1" x14ac:dyDescent="0.2">
      <c r="A12" s="31" t="s">
        <v>32</v>
      </c>
      <c r="B12" s="32" t="s">
        <v>127</v>
      </c>
      <c r="C12" s="29">
        <v>9336165</v>
      </c>
      <c r="D12" s="32" t="s">
        <v>33</v>
      </c>
      <c r="E12" s="29">
        <v>9084532.5</v>
      </c>
      <c r="F12" s="29"/>
      <c r="G12" s="29">
        <v>0</v>
      </c>
      <c r="H12" s="32" t="s">
        <v>34</v>
      </c>
      <c r="I12" s="29">
        <v>13784426.24</v>
      </c>
      <c r="J12" s="30">
        <f>C12+E12+G12+I12</f>
        <v>32205123.740000002</v>
      </c>
    </row>
    <row r="13" spans="1:10" ht="90" customHeight="1" x14ac:dyDescent="0.2">
      <c r="A13" s="37" t="s">
        <v>35</v>
      </c>
      <c r="B13" s="38" t="s">
        <v>36</v>
      </c>
      <c r="C13" s="39">
        <v>18499614</v>
      </c>
      <c r="D13" s="38" t="s">
        <v>37</v>
      </c>
      <c r="E13" s="39">
        <v>17594255</v>
      </c>
      <c r="F13" s="39"/>
      <c r="G13" s="39">
        <v>0</v>
      </c>
      <c r="H13" s="38" t="s">
        <v>38</v>
      </c>
      <c r="I13" s="39">
        <v>15351537.9</v>
      </c>
      <c r="J13" s="40">
        <f>+C13+E13+G13+I13</f>
        <v>51445406.899999999</v>
      </c>
    </row>
    <row r="14" spans="1:10" ht="90" customHeight="1" x14ac:dyDescent="0.2">
      <c r="A14" s="31" t="s">
        <v>39</v>
      </c>
      <c r="B14" s="32" t="s">
        <v>40</v>
      </c>
      <c r="C14" s="41">
        <f>1813726+1813726+1813726</f>
        <v>5441178</v>
      </c>
      <c r="D14" s="42" t="s">
        <v>28</v>
      </c>
      <c r="E14" s="41">
        <f>6210456.56+2889338.12</f>
        <v>9099794.6799999997</v>
      </c>
      <c r="F14" s="29"/>
      <c r="G14" s="29">
        <v>0</v>
      </c>
      <c r="H14" s="28"/>
      <c r="I14" s="29">
        <v>0</v>
      </c>
      <c r="J14" s="43">
        <f>C14+E14+G14+I14</f>
        <v>14540972.68</v>
      </c>
    </row>
    <row r="15" spans="1:10" ht="90" customHeight="1" x14ac:dyDescent="0.2">
      <c r="A15" s="27" t="s">
        <v>41</v>
      </c>
      <c r="B15" s="28" t="s">
        <v>128</v>
      </c>
      <c r="C15" s="29">
        <v>36879960</v>
      </c>
      <c r="D15" s="28" t="s">
        <v>37</v>
      </c>
      <c r="E15" s="29">
        <v>36879960</v>
      </c>
      <c r="F15" s="29"/>
      <c r="G15" s="29">
        <v>0</v>
      </c>
      <c r="H15" s="29"/>
      <c r="I15" s="29">
        <v>0</v>
      </c>
      <c r="J15" s="30">
        <v>73759920</v>
      </c>
    </row>
    <row r="16" spans="1:10" ht="90" customHeight="1" x14ac:dyDescent="0.2">
      <c r="A16" s="27" t="s">
        <v>42</v>
      </c>
      <c r="B16" s="28" t="s">
        <v>43</v>
      </c>
      <c r="C16" s="44">
        <v>19211614</v>
      </c>
      <c r="D16" s="28" t="s">
        <v>37</v>
      </c>
      <c r="E16" s="44">
        <v>18850971</v>
      </c>
      <c r="F16" s="29"/>
      <c r="G16" s="29">
        <v>0</v>
      </c>
      <c r="H16" s="28"/>
      <c r="I16" s="29">
        <v>0</v>
      </c>
      <c r="J16" s="45">
        <f>+C16+E16+G16+I16</f>
        <v>38062585</v>
      </c>
    </row>
    <row r="17" spans="1:10" ht="90" customHeight="1" x14ac:dyDescent="0.2">
      <c r="A17" s="31" t="s">
        <v>44</v>
      </c>
      <c r="B17" s="32" t="s">
        <v>45</v>
      </c>
      <c r="C17" s="29">
        <v>118073678.94</v>
      </c>
      <c r="D17" s="32" t="s">
        <v>46</v>
      </c>
      <c r="E17" s="29">
        <v>98116354</v>
      </c>
      <c r="F17" s="29"/>
      <c r="G17" s="29">
        <v>0</v>
      </c>
      <c r="H17" s="32"/>
      <c r="I17" s="29">
        <v>0</v>
      </c>
      <c r="J17" s="30">
        <f>C17+E17+I17</f>
        <v>216190032.94</v>
      </c>
    </row>
    <row r="18" spans="1:10" ht="90" customHeight="1" x14ac:dyDescent="0.2">
      <c r="A18" s="27" t="s">
        <v>47</v>
      </c>
      <c r="B18" s="28" t="s">
        <v>129</v>
      </c>
      <c r="C18" s="36">
        <v>6823260</v>
      </c>
      <c r="D18" s="46" t="s">
        <v>37</v>
      </c>
      <c r="E18" s="36">
        <v>6134285</v>
      </c>
      <c r="F18" s="36"/>
      <c r="G18" s="36">
        <v>0</v>
      </c>
      <c r="H18" s="46" t="s">
        <v>48</v>
      </c>
      <c r="I18" s="36">
        <v>8150062</v>
      </c>
      <c r="J18" s="30">
        <f>C18+E18+G18+I18</f>
        <v>21107607</v>
      </c>
    </row>
    <row r="19" spans="1:10" ht="90" customHeight="1" x14ac:dyDescent="0.2">
      <c r="A19" s="31" t="s">
        <v>49</v>
      </c>
      <c r="B19" s="32" t="s">
        <v>50</v>
      </c>
      <c r="C19" s="47">
        <v>5290877</v>
      </c>
      <c r="D19" s="32" t="s">
        <v>28</v>
      </c>
      <c r="E19" s="47">
        <v>4969866.5</v>
      </c>
      <c r="F19" s="23"/>
      <c r="G19" s="29">
        <v>0</v>
      </c>
      <c r="H19" s="22"/>
      <c r="I19" s="29">
        <v>0</v>
      </c>
      <c r="J19" s="43">
        <f>C19+E19+G19+I19</f>
        <v>10260743.5</v>
      </c>
    </row>
    <row r="20" spans="1:10" ht="90" customHeight="1" x14ac:dyDescent="0.2">
      <c r="A20" s="27" t="s">
        <v>51</v>
      </c>
      <c r="B20" s="28" t="s">
        <v>30</v>
      </c>
      <c r="C20" s="44">
        <v>5016866</v>
      </c>
      <c r="D20" s="48" t="s">
        <v>37</v>
      </c>
      <c r="E20" s="33">
        <v>5229402.5</v>
      </c>
      <c r="F20" s="29"/>
      <c r="G20" s="29">
        <v>0</v>
      </c>
      <c r="H20" s="49" t="s">
        <v>52</v>
      </c>
      <c r="I20" s="33">
        <f>339689+3470744+2884551</f>
        <v>6694984</v>
      </c>
      <c r="J20" s="34">
        <f>C20+E20+I20</f>
        <v>16941252.5</v>
      </c>
    </row>
    <row r="21" spans="1:10" ht="90" customHeight="1" x14ac:dyDescent="0.2">
      <c r="A21" s="27" t="s">
        <v>53</v>
      </c>
      <c r="B21" s="28" t="s">
        <v>43</v>
      </c>
      <c r="C21" s="33">
        <v>8521330</v>
      </c>
      <c r="D21" s="48" t="s">
        <v>37</v>
      </c>
      <c r="E21" s="33">
        <v>9665101</v>
      </c>
      <c r="F21" s="29"/>
      <c r="G21" s="29">
        <v>0</v>
      </c>
      <c r="H21" s="49" t="s">
        <v>54</v>
      </c>
      <c r="I21" s="33">
        <v>8956720</v>
      </c>
      <c r="J21" s="34">
        <f>C21+E21+I21</f>
        <v>27143151</v>
      </c>
    </row>
    <row r="22" spans="1:10" ht="90" customHeight="1" x14ac:dyDescent="0.2">
      <c r="A22" s="31" t="s">
        <v>55</v>
      </c>
      <c r="B22" s="32" t="s">
        <v>43</v>
      </c>
      <c r="C22" s="29">
        <v>5433972</v>
      </c>
      <c r="D22" s="32" t="s">
        <v>37</v>
      </c>
      <c r="E22" s="29">
        <v>5290960</v>
      </c>
      <c r="F22" s="29"/>
      <c r="G22" s="29">
        <v>0</v>
      </c>
      <c r="H22" s="32" t="s">
        <v>56</v>
      </c>
      <c r="I22" s="29">
        <v>5828594.9800000004</v>
      </c>
      <c r="J22" s="30">
        <f>SUM(C22+E22+I22)</f>
        <v>16553526.98</v>
      </c>
    </row>
    <row r="23" spans="1:10" ht="90" customHeight="1" x14ac:dyDescent="0.2">
      <c r="A23" s="31" t="s">
        <v>57</v>
      </c>
      <c r="B23" s="32" t="s">
        <v>58</v>
      </c>
      <c r="C23" s="29">
        <v>65108681.100000001</v>
      </c>
      <c r="D23" s="32" t="s">
        <v>37</v>
      </c>
      <c r="E23" s="29">
        <v>132538937.90000001</v>
      </c>
      <c r="F23" s="29"/>
      <c r="G23" s="29">
        <v>0</v>
      </c>
      <c r="H23" s="29" t="s">
        <v>59</v>
      </c>
      <c r="I23" s="29">
        <v>1400605.31</v>
      </c>
      <c r="J23" s="30">
        <f>C23+E23+I23</f>
        <v>199048224.31</v>
      </c>
    </row>
    <row r="24" spans="1:10" ht="90" customHeight="1" x14ac:dyDescent="0.2">
      <c r="A24" s="31" t="s">
        <v>60</v>
      </c>
      <c r="B24" s="32" t="s">
        <v>43</v>
      </c>
      <c r="C24" s="44">
        <v>1378871.83</v>
      </c>
      <c r="D24" s="32" t="s">
        <v>61</v>
      </c>
      <c r="E24" s="44">
        <v>2296840.34</v>
      </c>
      <c r="F24" s="29"/>
      <c r="G24" s="44">
        <v>0</v>
      </c>
      <c r="H24" s="32" t="s">
        <v>62</v>
      </c>
      <c r="I24" s="44">
        <v>1356026.33</v>
      </c>
      <c r="J24" s="45">
        <f>+C24+E24+G24+I24</f>
        <v>5031738.5</v>
      </c>
    </row>
    <row r="25" spans="1:10" ht="90" customHeight="1" x14ac:dyDescent="0.2">
      <c r="A25" s="27" t="s">
        <v>63</v>
      </c>
      <c r="B25" s="28" t="s">
        <v>43</v>
      </c>
      <c r="C25" s="29">
        <v>10166709</v>
      </c>
      <c r="D25" s="32" t="s">
        <v>61</v>
      </c>
      <c r="E25" s="29">
        <v>10877010</v>
      </c>
      <c r="F25" s="29"/>
      <c r="G25" s="29">
        <v>0</v>
      </c>
      <c r="H25" s="28" t="s">
        <v>64</v>
      </c>
      <c r="I25" s="29">
        <v>13030277</v>
      </c>
      <c r="J25" s="30">
        <f>C25+E25+G25+I25</f>
        <v>34073996</v>
      </c>
    </row>
    <row r="26" spans="1:10" ht="90" customHeight="1" x14ac:dyDescent="0.2">
      <c r="A26" s="31" t="s">
        <v>65</v>
      </c>
      <c r="B26" s="32" t="s">
        <v>45</v>
      </c>
      <c r="C26" s="44">
        <v>6160883</v>
      </c>
      <c r="D26" s="32" t="s">
        <v>61</v>
      </c>
      <c r="E26" s="44">
        <v>7062136</v>
      </c>
      <c r="F26" s="44"/>
      <c r="G26" s="44">
        <v>0</v>
      </c>
      <c r="H26" s="32" t="s">
        <v>66</v>
      </c>
      <c r="I26" s="44">
        <v>10153255</v>
      </c>
      <c r="J26" s="45">
        <f>+C26+E26+G26+I26</f>
        <v>23376274</v>
      </c>
    </row>
    <row r="27" spans="1:10" ht="90" customHeight="1" x14ac:dyDescent="0.2">
      <c r="A27" s="31" t="s">
        <v>67</v>
      </c>
      <c r="B27" s="32" t="s">
        <v>127</v>
      </c>
      <c r="C27" s="44">
        <v>6981588</v>
      </c>
      <c r="D27" s="32" t="s">
        <v>61</v>
      </c>
      <c r="E27" s="44">
        <v>5733111</v>
      </c>
      <c r="F27" s="29"/>
      <c r="G27" s="44">
        <v>0</v>
      </c>
      <c r="H27" s="32" t="s">
        <v>68</v>
      </c>
      <c r="I27" s="44">
        <v>7675138.7599999998</v>
      </c>
      <c r="J27" s="30">
        <f>I27+E27+C27</f>
        <v>20389837.759999998</v>
      </c>
    </row>
    <row r="28" spans="1:10" ht="90" customHeight="1" x14ac:dyDescent="0.2">
      <c r="A28" s="31" t="s">
        <v>69</v>
      </c>
      <c r="B28" s="32" t="s">
        <v>43</v>
      </c>
      <c r="C28" s="50">
        <v>1807544</v>
      </c>
      <c r="D28" s="32" t="s">
        <v>37</v>
      </c>
      <c r="E28" s="50">
        <v>2332511.5</v>
      </c>
      <c r="F28" s="29"/>
      <c r="G28" s="50">
        <v>0</v>
      </c>
      <c r="H28" s="32"/>
      <c r="I28" s="50">
        <v>0</v>
      </c>
      <c r="J28" s="51">
        <f>C28+E28+G28+I28</f>
        <v>4140055.5</v>
      </c>
    </row>
    <row r="29" spans="1:10" ht="90" customHeight="1" x14ac:dyDescent="0.2">
      <c r="A29" s="52" t="s">
        <v>70</v>
      </c>
      <c r="B29" s="36" t="s">
        <v>71</v>
      </c>
      <c r="C29" s="29">
        <v>11699003</v>
      </c>
      <c r="D29" s="29" t="s">
        <v>37</v>
      </c>
      <c r="E29" s="29">
        <v>8250840.5</v>
      </c>
      <c r="F29" s="29"/>
      <c r="G29" s="29">
        <v>0</v>
      </c>
      <c r="H29" s="29" t="s">
        <v>72</v>
      </c>
      <c r="I29" s="29">
        <v>15225759</v>
      </c>
      <c r="J29" s="30">
        <f>+C29+E29+I29</f>
        <v>35175602.5</v>
      </c>
    </row>
    <row r="30" spans="1:10" ht="90" customHeight="1" x14ac:dyDescent="0.2">
      <c r="A30" s="31" t="s">
        <v>73</v>
      </c>
      <c r="B30" s="32" t="s">
        <v>130</v>
      </c>
      <c r="C30" s="29">
        <v>9043000</v>
      </c>
      <c r="D30" s="32" t="s">
        <v>28</v>
      </c>
      <c r="E30" s="29">
        <v>12149602</v>
      </c>
      <c r="F30" s="29"/>
      <c r="G30" s="29">
        <v>0</v>
      </c>
      <c r="H30" s="32" t="s">
        <v>74</v>
      </c>
      <c r="I30" s="29">
        <v>14288943.869999999</v>
      </c>
      <c r="J30" s="30">
        <f>C30+E30+G30+I30</f>
        <v>35481545.869999997</v>
      </c>
    </row>
    <row r="31" spans="1:10" ht="90" customHeight="1" x14ac:dyDescent="0.2">
      <c r="A31" s="53" t="s">
        <v>133</v>
      </c>
      <c r="B31" s="54" t="s">
        <v>75</v>
      </c>
      <c r="C31" s="29">
        <v>6670955</v>
      </c>
      <c r="D31" s="54" t="s">
        <v>37</v>
      </c>
      <c r="E31" s="29">
        <v>6747630</v>
      </c>
      <c r="F31" s="55"/>
      <c r="G31" s="29">
        <v>0</v>
      </c>
      <c r="H31" s="54" t="s">
        <v>76</v>
      </c>
      <c r="I31" s="29">
        <v>7080250</v>
      </c>
      <c r="J31" s="30">
        <f>C31+E31+G31+I31</f>
        <v>20498835</v>
      </c>
    </row>
    <row r="32" spans="1:10" ht="90" customHeight="1" x14ac:dyDescent="0.2">
      <c r="A32" s="31" t="s">
        <v>77</v>
      </c>
      <c r="B32" s="32" t="s">
        <v>43</v>
      </c>
      <c r="C32" s="44">
        <v>2441271</v>
      </c>
      <c r="D32" s="32" t="s">
        <v>78</v>
      </c>
      <c r="E32" s="44">
        <v>6833092.7199999997</v>
      </c>
      <c r="F32" s="29"/>
      <c r="G32" s="29">
        <v>0</v>
      </c>
      <c r="H32" s="35"/>
      <c r="I32" s="29">
        <v>0</v>
      </c>
      <c r="J32" s="30">
        <f>C32+E32+I32</f>
        <v>9274363.7199999988</v>
      </c>
    </row>
    <row r="33" spans="1:10" ht="90" customHeight="1" x14ac:dyDescent="0.2">
      <c r="A33" s="31" t="s">
        <v>79</v>
      </c>
      <c r="B33" s="32" t="s">
        <v>80</v>
      </c>
      <c r="C33" s="44">
        <v>22059785</v>
      </c>
      <c r="D33" s="32" t="s">
        <v>61</v>
      </c>
      <c r="E33" s="44">
        <v>59136891</v>
      </c>
      <c r="F33" s="29"/>
      <c r="G33" s="29">
        <v>0</v>
      </c>
      <c r="H33" s="32" t="s">
        <v>81</v>
      </c>
      <c r="I33" s="44">
        <v>341206</v>
      </c>
      <c r="J33" s="30">
        <f>+C33+E33+G33+I33</f>
        <v>81537882</v>
      </c>
    </row>
    <row r="34" spans="1:10" ht="90" customHeight="1" x14ac:dyDescent="0.2">
      <c r="A34" s="31" t="s">
        <v>82</v>
      </c>
      <c r="B34" s="32" t="s">
        <v>83</v>
      </c>
      <c r="C34" s="44">
        <v>8031767</v>
      </c>
      <c r="D34" s="32" t="s">
        <v>37</v>
      </c>
      <c r="E34" s="44">
        <v>7042496</v>
      </c>
      <c r="F34" s="29"/>
      <c r="G34" s="29">
        <v>0</v>
      </c>
      <c r="H34" s="32" t="s">
        <v>84</v>
      </c>
      <c r="I34" s="44">
        <v>11961383.73</v>
      </c>
      <c r="J34" s="45">
        <f>+C34+E34+G34+I34</f>
        <v>27035646.73</v>
      </c>
    </row>
    <row r="35" spans="1:10" ht="90" customHeight="1" x14ac:dyDescent="0.2">
      <c r="A35" s="31" t="s">
        <v>85</v>
      </c>
      <c r="B35" s="32" t="s">
        <v>86</v>
      </c>
      <c r="C35" s="44">
        <v>2724624.05</v>
      </c>
      <c r="D35" s="32" t="s">
        <v>61</v>
      </c>
      <c r="E35" s="44">
        <v>6720314</v>
      </c>
      <c r="F35" s="29"/>
      <c r="G35" s="44">
        <v>0</v>
      </c>
      <c r="H35" s="32"/>
      <c r="I35" s="44">
        <v>0</v>
      </c>
      <c r="J35" s="45">
        <f>C35+E35+G35+I35</f>
        <v>9444938.0500000007</v>
      </c>
    </row>
    <row r="36" spans="1:10" ht="90" customHeight="1" x14ac:dyDescent="0.2">
      <c r="A36" s="31" t="s">
        <v>87</v>
      </c>
      <c r="B36" s="32" t="s">
        <v>43</v>
      </c>
      <c r="C36" s="29">
        <v>3707266</v>
      </c>
      <c r="D36" s="32" t="s">
        <v>37</v>
      </c>
      <c r="E36" s="44">
        <v>7565680</v>
      </c>
      <c r="F36" s="29"/>
      <c r="G36" s="29">
        <v>0</v>
      </c>
      <c r="H36" s="29"/>
      <c r="I36" s="29">
        <v>0</v>
      </c>
      <c r="J36" s="30">
        <f>C36+E36+G36+I36</f>
        <v>11272946</v>
      </c>
    </row>
    <row r="37" spans="1:10" ht="90" customHeight="1" x14ac:dyDescent="0.2">
      <c r="A37" s="31" t="s">
        <v>88</v>
      </c>
      <c r="B37" s="32" t="s">
        <v>131</v>
      </c>
      <c r="C37" s="29">
        <v>12588807</v>
      </c>
      <c r="D37" s="32" t="s">
        <v>37</v>
      </c>
      <c r="E37" s="29">
        <v>15250795</v>
      </c>
      <c r="F37" s="29"/>
      <c r="G37" s="29">
        <v>0</v>
      </c>
      <c r="H37" s="29"/>
      <c r="I37" s="29">
        <v>0</v>
      </c>
      <c r="J37" s="30">
        <f>+C37+E37+G37+I37</f>
        <v>27839602</v>
      </c>
    </row>
    <row r="38" spans="1:10" ht="90" customHeight="1" x14ac:dyDescent="0.2">
      <c r="A38" s="31" t="s">
        <v>89</v>
      </c>
      <c r="B38" s="32" t="s">
        <v>90</v>
      </c>
      <c r="C38" s="29">
        <v>16066000</v>
      </c>
      <c r="D38" s="32" t="s">
        <v>37</v>
      </c>
      <c r="E38" s="29">
        <v>54655885</v>
      </c>
      <c r="F38" s="29"/>
      <c r="G38" s="29">
        <v>0</v>
      </c>
      <c r="H38" s="32" t="s">
        <v>91</v>
      </c>
      <c r="I38" s="29">
        <v>41860558.969999999</v>
      </c>
      <c r="J38" s="43">
        <f>+C38+E38+I38</f>
        <v>112582443.97</v>
      </c>
    </row>
    <row r="39" spans="1:10" ht="90" customHeight="1" x14ac:dyDescent="0.2">
      <c r="A39" s="27" t="s">
        <v>92</v>
      </c>
      <c r="B39" s="28" t="s">
        <v>93</v>
      </c>
      <c r="C39" s="29">
        <v>11109842</v>
      </c>
      <c r="D39" s="28" t="s">
        <v>61</v>
      </c>
      <c r="E39" s="29">
        <v>13130254.5</v>
      </c>
      <c r="F39" s="29"/>
      <c r="G39" s="29">
        <v>0</v>
      </c>
      <c r="H39" s="28" t="s">
        <v>94</v>
      </c>
      <c r="I39" s="29">
        <v>23538743.450000003</v>
      </c>
      <c r="J39" s="30">
        <f>C39+E39+G39+I39</f>
        <v>47778839.950000003</v>
      </c>
    </row>
    <row r="40" spans="1:10" ht="90" customHeight="1" x14ac:dyDescent="0.2">
      <c r="A40" s="31" t="s">
        <v>95</v>
      </c>
      <c r="B40" s="32" t="s">
        <v>43</v>
      </c>
      <c r="C40" s="44">
        <v>1101052.58</v>
      </c>
      <c r="D40" s="32" t="s">
        <v>61</v>
      </c>
      <c r="E40" s="44">
        <v>4229425</v>
      </c>
      <c r="F40" s="29"/>
      <c r="G40" s="56">
        <v>0</v>
      </c>
      <c r="H40" s="32" t="s">
        <v>96</v>
      </c>
      <c r="I40" s="44">
        <v>1136088</v>
      </c>
      <c r="J40" s="45">
        <f>SUM(I40,E40,C40)</f>
        <v>6466565.5800000001</v>
      </c>
    </row>
    <row r="41" spans="1:10" ht="90" customHeight="1" x14ac:dyDescent="0.2">
      <c r="A41" s="57" t="s">
        <v>97</v>
      </c>
      <c r="B41" s="58" t="s">
        <v>132</v>
      </c>
      <c r="C41" s="56">
        <v>29752390</v>
      </c>
      <c r="D41" s="58" t="s">
        <v>37</v>
      </c>
      <c r="E41" s="59">
        <v>12818559</v>
      </c>
      <c r="F41" s="56"/>
      <c r="G41" s="56">
        <v>0</v>
      </c>
      <c r="H41" s="58" t="s">
        <v>98</v>
      </c>
      <c r="I41" s="59">
        <v>760009</v>
      </c>
      <c r="J41" s="60">
        <f>C41+E41+G41+I41</f>
        <v>43330958</v>
      </c>
    </row>
    <row r="42" spans="1:10" ht="90" customHeight="1" x14ac:dyDescent="0.2">
      <c r="A42" s="31" t="s">
        <v>99</v>
      </c>
      <c r="B42" s="32" t="s">
        <v>131</v>
      </c>
      <c r="C42" s="44">
        <v>4204862.6500000004</v>
      </c>
      <c r="D42" s="32" t="s">
        <v>28</v>
      </c>
      <c r="E42" s="44">
        <v>5898456.8799999999</v>
      </c>
      <c r="F42" s="44"/>
      <c r="G42" s="56">
        <v>0</v>
      </c>
      <c r="H42" s="32" t="s">
        <v>100</v>
      </c>
      <c r="I42" s="44">
        <v>3279955.95</v>
      </c>
      <c r="J42" s="45">
        <f>SUM(I42,E42,C42)</f>
        <v>13383275.48</v>
      </c>
    </row>
    <row r="43" spans="1:10" ht="90" customHeight="1" x14ac:dyDescent="0.2">
      <c r="A43" s="31" t="s">
        <v>101</v>
      </c>
      <c r="B43" s="32" t="s">
        <v>102</v>
      </c>
      <c r="C43" s="29">
        <f>1916701+2872545+1854872</f>
        <v>6644118</v>
      </c>
      <c r="D43" s="32" t="s">
        <v>37</v>
      </c>
      <c r="E43" s="44">
        <v>5487349.5</v>
      </c>
      <c r="F43" s="29"/>
      <c r="G43" s="44">
        <v>0</v>
      </c>
      <c r="H43" s="32" t="s">
        <v>103</v>
      </c>
      <c r="I43" s="44">
        <v>6585766</v>
      </c>
      <c r="J43" s="45">
        <f>+C43+E43+I43</f>
        <v>18717233.5</v>
      </c>
    </row>
    <row r="44" spans="1:10" ht="90" customHeight="1" x14ac:dyDescent="0.2">
      <c r="A44" s="61" t="s">
        <v>104</v>
      </c>
      <c r="B44" s="62" t="s">
        <v>105</v>
      </c>
      <c r="C44" s="29">
        <v>355121.42</v>
      </c>
      <c r="D44" s="62" t="s">
        <v>106</v>
      </c>
      <c r="E44" s="29">
        <v>242355.64</v>
      </c>
      <c r="F44" s="29"/>
      <c r="G44" s="29">
        <v>0</v>
      </c>
      <c r="H44" s="63"/>
      <c r="I44" s="29">
        <v>0</v>
      </c>
      <c r="J44" s="30">
        <v>597477.06000000006</v>
      </c>
    </row>
    <row r="45" spans="1:10" ht="90" customHeight="1" x14ac:dyDescent="0.2">
      <c r="A45" s="27" t="s">
        <v>107</v>
      </c>
      <c r="B45" s="28" t="s">
        <v>108</v>
      </c>
      <c r="C45" s="29">
        <v>507267.77</v>
      </c>
      <c r="D45" s="28" t="s">
        <v>109</v>
      </c>
      <c r="E45" s="29">
        <v>126816.94</v>
      </c>
      <c r="F45" s="29"/>
      <c r="G45" s="29">
        <v>0</v>
      </c>
      <c r="H45" s="28"/>
      <c r="I45" s="29">
        <v>0</v>
      </c>
      <c r="J45" s="64">
        <f>C45+E45+G45+I45</f>
        <v>634084.71</v>
      </c>
    </row>
    <row r="46" spans="1:10" ht="90" customHeight="1" x14ac:dyDescent="0.2">
      <c r="A46" s="27" t="s">
        <v>110</v>
      </c>
      <c r="B46" s="28" t="s">
        <v>108</v>
      </c>
      <c r="C46" s="29">
        <v>231370.7</v>
      </c>
      <c r="D46" s="28" t="s">
        <v>109</v>
      </c>
      <c r="E46" s="29">
        <v>57842.67</v>
      </c>
      <c r="F46" s="29"/>
      <c r="G46" s="29">
        <v>0</v>
      </c>
      <c r="H46" s="28"/>
      <c r="I46" s="29">
        <v>0</v>
      </c>
      <c r="J46" s="64">
        <f t="shared" ref="J46:J47" si="0">C46+E46+G46+I46</f>
        <v>289213.37</v>
      </c>
    </row>
    <row r="47" spans="1:10" ht="90" customHeight="1" x14ac:dyDescent="0.2">
      <c r="A47" s="27" t="s">
        <v>111</v>
      </c>
      <c r="B47" s="28" t="s">
        <v>108</v>
      </c>
      <c r="C47" s="29">
        <v>42132.42</v>
      </c>
      <c r="D47" s="28" t="s">
        <v>109</v>
      </c>
      <c r="E47" s="29">
        <v>10533.1</v>
      </c>
      <c r="F47" s="29"/>
      <c r="G47" s="29">
        <v>0</v>
      </c>
      <c r="H47" s="28"/>
      <c r="I47" s="29">
        <v>0</v>
      </c>
      <c r="J47" s="64">
        <f t="shared" si="0"/>
        <v>52665.52</v>
      </c>
    </row>
    <row r="48" spans="1:10" ht="90" customHeight="1" x14ac:dyDescent="0.2">
      <c r="A48" s="27" t="s">
        <v>112</v>
      </c>
      <c r="B48" s="28" t="s">
        <v>108</v>
      </c>
      <c r="C48" s="29">
        <v>40065300</v>
      </c>
      <c r="D48" s="28" t="s">
        <v>109</v>
      </c>
      <c r="E48" s="29">
        <f>10117500+200000</f>
        <v>10317500</v>
      </c>
      <c r="F48" s="29"/>
      <c r="G48" s="29">
        <v>0</v>
      </c>
      <c r="H48" s="32"/>
      <c r="I48" s="29">
        <v>0</v>
      </c>
      <c r="J48" s="64">
        <f>C48+E48+G48+I48</f>
        <v>50382800</v>
      </c>
    </row>
    <row r="49" spans="1:10" ht="90" customHeight="1" x14ac:dyDescent="0.2">
      <c r="A49" s="27" t="s">
        <v>113</v>
      </c>
      <c r="B49" s="28" t="s">
        <v>108</v>
      </c>
      <c r="C49" s="29">
        <v>176820.84</v>
      </c>
      <c r="D49" s="28" t="s">
        <v>109</v>
      </c>
      <c r="E49" s="29">
        <v>1419327.27</v>
      </c>
      <c r="F49" s="29"/>
      <c r="G49" s="29">
        <v>0</v>
      </c>
      <c r="H49" s="32"/>
      <c r="I49" s="29">
        <v>0</v>
      </c>
      <c r="J49" s="64">
        <f>C49+E49+G49+I49</f>
        <v>1596148.11</v>
      </c>
    </row>
    <row r="50" spans="1:10" ht="90" customHeight="1" x14ac:dyDescent="0.2">
      <c r="A50" s="27" t="s">
        <v>114</v>
      </c>
      <c r="B50" s="28" t="s">
        <v>108</v>
      </c>
      <c r="C50" s="29">
        <v>35844778.280000001</v>
      </c>
      <c r="D50" s="28" t="s">
        <v>109</v>
      </c>
      <c r="E50" s="29">
        <v>19863324.469999999</v>
      </c>
      <c r="F50" s="29"/>
      <c r="G50" s="29">
        <v>0</v>
      </c>
      <c r="H50" s="32"/>
      <c r="I50" s="29">
        <v>0</v>
      </c>
      <c r="J50" s="64">
        <f>C50+E50+G50+I50</f>
        <v>55708102.75</v>
      </c>
    </row>
    <row r="51" spans="1:10" ht="90" customHeight="1" x14ac:dyDescent="0.2">
      <c r="A51" s="65" t="s">
        <v>115</v>
      </c>
      <c r="B51" s="66" t="s">
        <v>116</v>
      </c>
      <c r="C51" s="67">
        <v>4397648.34</v>
      </c>
      <c r="D51" s="66" t="s">
        <v>109</v>
      </c>
      <c r="E51" s="67">
        <v>4397648.34</v>
      </c>
      <c r="F51" s="67"/>
      <c r="G51" s="67">
        <v>0</v>
      </c>
      <c r="H51" s="68"/>
      <c r="I51" s="67">
        <v>0</v>
      </c>
      <c r="J51" s="69">
        <f>C51+E51+G51+I51</f>
        <v>8795296.6799999997</v>
      </c>
    </row>
    <row r="52" spans="1:10" ht="90" customHeight="1" x14ac:dyDescent="0.2">
      <c r="A52" s="53" t="s">
        <v>119</v>
      </c>
      <c r="B52" s="54" t="s">
        <v>117</v>
      </c>
      <c r="C52" s="55">
        <v>5387882973.0900002</v>
      </c>
      <c r="D52" s="54" t="s">
        <v>118</v>
      </c>
      <c r="E52" s="55">
        <v>630000000</v>
      </c>
      <c r="F52" s="55"/>
      <c r="G52" s="29">
        <v>0</v>
      </c>
      <c r="H52" s="54"/>
      <c r="I52" s="29">
        <v>0</v>
      </c>
      <c r="J52" s="70">
        <f>+C52+E52</f>
        <v>6017882973.0900002</v>
      </c>
    </row>
    <row r="53" spans="1:10" ht="90" customHeight="1" x14ac:dyDescent="0.2">
      <c r="A53" s="71" t="s">
        <v>120</v>
      </c>
      <c r="B53" s="72" t="s">
        <v>121</v>
      </c>
      <c r="C53" s="73">
        <v>13967106.520000177</v>
      </c>
      <c r="D53" s="72" t="s">
        <v>122</v>
      </c>
      <c r="E53" s="74">
        <v>3383146.3600000003</v>
      </c>
      <c r="F53" s="74"/>
      <c r="G53" s="29">
        <v>0</v>
      </c>
      <c r="H53" s="54"/>
      <c r="I53" s="29">
        <v>0</v>
      </c>
      <c r="J53" s="75">
        <f>C53+E53+G53+I53</f>
        <v>17350252.880000178</v>
      </c>
    </row>
    <row r="54" spans="1:10" ht="90" customHeight="1" x14ac:dyDescent="0.2">
      <c r="A54" s="27" t="s">
        <v>123</v>
      </c>
      <c r="B54" s="76" t="s">
        <v>124</v>
      </c>
      <c r="C54" s="73">
        <v>146007551.99000001</v>
      </c>
      <c r="D54" s="76" t="s">
        <v>125</v>
      </c>
      <c r="E54" s="74">
        <v>73439931.530000001</v>
      </c>
      <c r="F54" s="77"/>
      <c r="G54" s="29">
        <v>0</v>
      </c>
      <c r="H54" s="54"/>
      <c r="I54" s="29">
        <v>0</v>
      </c>
      <c r="J54" s="78">
        <f>C54+E54+G54+I54</f>
        <v>219447483.52000001</v>
      </c>
    </row>
  </sheetData>
  <mergeCells count="9">
    <mergeCell ref="H5:I5"/>
    <mergeCell ref="J5:J7"/>
    <mergeCell ref="A2:J2"/>
    <mergeCell ref="A3:J3"/>
    <mergeCell ref="A4:J4"/>
    <mergeCell ref="A5:A6"/>
    <mergeCell ref="B5:C5"/>
    <mergeCell ref="D5:E5"/>
    <mergeCell ref="F5:G5"/>
  </mergeCells>
  <printOptions horizontalCentered="1"/>
  <pageMargins left="0.39370078740157483" right="0.39370078740157483" top="0.39370078740157483" bottom="0.39370078740157483" header="0.31496062992125984" footer="0.31496062992125984"/>
  <pageSetup scale="68" fitToHeight="0" orientation="landscape" r:id="rId1"/>
  <ignoredErrors>
    <ignoredError sqref="J13 J29 J25 J40:J41 J52 J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3T2019</vt:lpstr>
      <vt:lpstr>'RECURSOS CONCURRENTES 3T2019'!Títulos_a_imprimir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2019-11-08T22:35:53Z</cp:lastPrinted>
  <dcterms:created xsi:type="dcterms:W3CDTF">2019-07-29T16:37:16Z</dcterms:created>
  <dcterms:modified xsi:type="dcterms:W3CDTF">2019-11-08T22:35:56Z</dcterms:modified>
</cp:coreProperties>
</file>