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F3D3879C-DAFC-496A-A2F4-595C3419A5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URSOS CONCURRENTES 4T2019" sheetId="1" r:id="rId1"/>
  </sheets>
  <definedNames>
    <definedName name="_xlnm.Print_Titles" localSheetId="0">'RECURSOS CONCURRENTES 4T2019'!$1:$7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1" i="1" l="1"/>
  <c r="K60" i="1" l="1"/>
  <c r="K59" i="1"/>
  <c r="K58" i="1" l="1"/>
  <c r="K57" i="1" l="1"/>
  <c r="K56" i="1"/>
  <c r="K55" i="1" l="1"/>
  <c r="K54" i="1"/>
  <c r="K53" i="1"/>
  <c r="K52" i="1"/>
  <c r="K51" i="1"/>
  <c r="K50" i="1"/>
  <c r="K49" i="1"/>
  <c r="K45" i="1" l="1"/>
  <c r="K44" i="1"/>
  <c r="K43" i="1"/>
  <c r="K41" i="1"/>
  <c r="K40" i="1"/>
  <c r="K39" i="1"/>
  <c r="K38" i="1"/>
  <c r="K37" i="1"/>
  <c r="K36" i="1"/>
  <c r="K35" i="1"/>
  <c r="K34" i="1"/>
  <c r="K33" i="1"/>
  <c r="K32" i="1"/>
  <c r="F31" i="1"/>
  <c r="D31" i="1"/>
  <c r="K31" i="1" s="1"/>
  <c r="K30" i="1"/>
  <c r="K29" i="1"/>
  <c r="K28" i="1"/>
  <c r="K27" i="1"/>
  <c r="K26" i="1"/>
  <c r="K25" i="1"/>
  <c r="K24" i="1"/>
  <c r="K22" i="1"/>
  <c r="K21" i="1"/>
  <c r="K20" i="1"/>
  <c r="K19" i="1"/>
  <c r="K18" i="1"/>
  <c r="K17" i="1"/>
  <c r="K16" i="1"/>
  <c r="D15" i="1"/>
  <c r="K15" i="1" s="1"/>
  <c r="K14" i="1"/>
  <c r="K13" i="1"/>
  <c r="K12" i="1"/>
  <c r="K10" i="1"/>
  <c r="K9" i="1"/>
  <c r="F8" i="1"/>
  <c r="K8" i="1" s="1"/>
</calcChain>
</file>

<file path=xl/sharedStrings.xml><?xml version="1.0" encoding="utf-8"?>
<sst xmlns="http://schemas.openxmlformats.org/spreadsheetml/2006/main" count="216" uniqueCount="165">
  <si>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</si>
  <si>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</si>
  <si>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</si>
  <si>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</si>
  <si>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</si>
  <si>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</si>
  <si>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</si>
  <si>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</si>
  <si>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</si>
  <si>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</si>
  <si>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</si>
  <si>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</si>
  <si>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</si>
  <si>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</si>
  <si>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</si>
  <si>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</si>
  <si>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</si>
  <si>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</si>
  <si>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</si>
  <si>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4to del año 2019)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</si>
  <si>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</si>
  <si>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</si>
  <si>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Mexico</t>
  </si>
  <si>
    <t>Convenio de Apoyo Financiero Solidario Universidad Politécnica de Tecámac</t>
  </si>
  <si>
    <t>Secretaria de Educación Pública Subsecretaría de Educación Media Superior y Superior</t>
  </si>
  <si>
    <t>Secretaria de Educación Gobierno del Estado de México</t>
  </si>
  <si>
    <t>Educación Superior Tecnológica. Tecnologico de Estudios Superiores de Ixtapaluca.</t>
  </si>
  <si>
    <t>Secretaria de Educación Pública/Subsecretaria de Educación Media Superior y Superior</t>
  </si>
  <si>
    <t>Secretaría de Educación del Gobierno del Estado de México.</t>
  </si>
  <si>
    <t>Tecnológico de Estudios Superiores de Ixtapaluca</t>
  </si>
  <si>
    <t>Apoyo Solidario para la Operación de las Universidades Politécnicas del Estado de México. Universidad Politécnica del Valle de Toluca</t>
  </si>
  <si>
    <t>Secretaria de Educación Publica-Subsecretaria de Educacion Media Superior y Superior</t>
  </si>
  <si>
    <t>Secretaria de Educación - Gobierno del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</si>
  <si>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</si>
  <si>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</si>
  <si>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</si>
  <si>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</si>
  <si>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Subsidio Ordinario Universidad Estatal del Valle de Toluca</t>
  </si>
  <si>
    <t>Secretaria de Educación Pública/ Subsecretaria de Educacion Media Superior y Superior</t>
  </si>
  <si>
    <t>Secretaria de Educacion del Gobierno del Estado de México</t>
  </si>
  <si>
    <t>Universidad Estatal del Valle de Toluca.</t>
  </si>
  <si>
    <t>Subsidios Federales para Organismos Descentralizados Estatales/Tecnológico de Estudios Superiores de Chimalhuacán</t>
  </si>
  <si>
    <t>Secretaria de Educación/Gobierno del Estado de Mexico.</t>
  </si>
  <si>
    <t>Tecnológico de Estudios Superiores de Chimalhuacán</t>
  </si>
  <si>
    <t>U006 Subsidios para organismos descentralizados estatales - Colegio de Estudios Científicos y Tecnológicos del Estado de México</t>
  </si>
  <si>
    <t>Secretaria de Educación Pública - Subsecretaria de Educación Media Superior y Superior</t>
  </si>
  <si>
    <t>Secretaria de Educación del Gobierno Estado de México</t>
  </si>
  <si>
    <t>Convenio Específico para la Asignación de Recursos Financieros para la Operación de la Universidad Tecnolódica "Fidel Velàzquez"</t>
  </si>
  <si>
    <t>Secretaría de Educación Pública/ Coordinación General de Universidades Tecnológicas  y Politécnicas</t>
  </si>
  <si>
    <t>Secretaría de Educación / Gobierno del Estado de México</t>
  </si>
  <si>
    <t>Universidad Tecnológica Fidel Velázquez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</si>
  <si>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</si>
  <si>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</si>
  <si>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</si>
  <si>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Subsidios Federales para Organismos Descentralizados Universidad Politecnica de Chimalhuacan</t>
  </si>
  <si>
    <t>Secretaría de Educación Pública/Subsecretaría de Educación Media Superior y Superior</t>
  </si>
  <si>
    <t>Secretaría de Educación del Gobierno del Estado de México</t>
  </si>
  <si>
    <t xml:space="preserve">Subsidios Federales para Organismos Descentralizados. Tecnológico de Estudios Superiores de Tianguistenco. </t>
  </si>
  <si>
    <t>Secretaria de Educacion Publica/Subsecretaría de Educación Media Superior y Superior.</t>
  </si>
  <si>
    <t>Secretaría de Educación del Gobierno del Estado de Mexico</t>
  </si>
  <si>
    <t>Tecnológico de Estudios Superiores de Tianguistenco</t>
  </si>
  <si>
    <t>Convenio Modificatorio del Convenio Marco de Colaboración para el Apoyo Financiero Solidario. Universidad Mexiquense del Bicentenario.</t>
  </si>
  <si>
    <t xml:space="preserve">Secretaría de Educación  Pública/ Subsecretaria de Educación Media  Superior y Superior </t>
  </si>
  <si>
    <t>Universidad Mexiquense del Bicentenario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</si>
  <si>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</si>
  <si>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</si>
  <si>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</si>
  <si>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</si>
  <si>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Convenio de Coordinación para el establecimiento, operación y apoyo financiero del Telebachillerato Comunitario en el Estado de México</t>
  </si>
  <si>
    <t>Secretaría de Educación Pública/Subsecretaría de Educación Media Superior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</si>
  <si>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</si>
  <si>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</si>
  <si>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</si>
  <si>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Secretaría de Educación Pública Subsecretaria de Educación Media Superior y Superior</t>
  </si>
  <si>
    <t>Tecnológico de Estudios Superiores de Valle de Bravo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</si>
  <si>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</si>
  <si>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</si>
  <si>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Educacion del Gobierno del Estado de México</t>
  </si>
  <si>
    <t>Universidad Politécnica de Texcoco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</si>
  <si>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</si>
  <si>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</si>
  <si>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</si>
  <si>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</si>
  <si>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</si>
  <si>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</si>
  <si>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>Subsidios Federales para Organismos Descentralizados. Tecnologico de Estudios Superiores de Chalco.</t>
  </si>
  <si>
    <t>Secretaria de Educación Pública, Subsecretaria de Eduación Media Superior y Superior.</t>
  </si>
  <si>
    <t>Secretaría de Educación, Gobierno del Estado de México</t>
  </si>
  <si>
    <t>Tecnológico de Estudios Superiores de Chalco</t>
  </si>
  <si>
    <t>Convenio  de Apoyo Financiero Solidario. Tecnológico de Estudios Superiores de Jilotepec</t>
  </si>
  <si>
    <t>Secretaría de Educación Pública Subsecretaría de Educación Media Superior y Superior</t>
  </si>
  <si>
    <t>Tecnológico de Estudios Superiores de Jilotepec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</si>
  <si>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</si>
  <si>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</si>
  <si>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Secretaria de Educación / Gobierno del Estado de México</t>
  </si>
  <si>
    <t>Convenio de Apoyo Financiero  Univerisidad Politécnica del Valle de México</t>
  </si>
  <si>
    <t>Secretaría de
Educación Pública/ Subsecretaría de Educación Media Superior y Superior</t>
  </si>
  <si>
    <t>Universidad Politécnica del Valle de México</t>
  </si>
  <si>
    <t xml:space="preserve">Apoyo a la Educación Superior. Universidad Politecnica de Atlautla </t>
  </si>
  <si>
    <t>Secretaria de Educación Publica - Subsecretaria de Educación Media Superior y Superior</t>
  </si>
  <si>
    <t xml:space="preserve">Secretaria de Educación del Gobierno del Estado de México </t>
  </si>
  <si>
    <t>Convenio de Apoyo Financiero Solidario. Universidad Politécnica de Atlacomulco</t>
  </si>
  <si>
    <t>Universidad Politécnica de Atlacomulco</t>
  </si>
  <si>
    <t>Convenio de Coordinación para la Creación, Operación y Apoyo Financiero de las Universidades Politécnicas. Universidad Politécnica Otzolotepec.</t>
  </si>
  <si>
    <t>Universidad Politécnica de Otzolotepec</t>
  </si>
  <si>
    <t>Subsidio para organismos descentralizados estatales al Tecnológico de Estudios Superiores de Coacalco</t>
  </si>
  <si>
    <t>Secretaría de Educación Pública Tecnológico  Nacional de México</t>
  </si>
  <si>
    <t>Secretaría de Educación  del Gobierno del  Estado de México</t>
  </si>
  <si>
    <t>Tecnológico  de Estudios Superiores de Coacalco.</t>
  </si>
  <si>
    <t xml:space="preserve">Convenio Específico para la Asignación de Recursos Financieros para la Operación de las Universidades Tecnológicas del Estado de México. Universidad Tecnologica de Zinacantepec </t>
  </si>
  <si>
    <t>Subsidios Federales para organismos descentralizados Estatales/Tecnologico de Estudios Superiores de Villa Guerrero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</si>
  <si>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</si>
  <si>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</si>
  <si>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>Subsidios Federales para Organismos Descentralizados Estatales Colegio de Bachilleres del Estado de México</t>
  </si>
  <si>
    <t>Secretaria de Educacion Publica - Subscretaria de Educacion Media Superior y Superior</t>
  </si>
  <si>
    <t>Colegio de Bachilleres del Estado de México</t>
  </si>
  <si>
    <t xml:space="preserve">Convenio de Coordinacion para la creacion, Operación y Apoyo Financiero.                                             Universiad Politécnica de Cuatitlán Izcalli </t>
  </si>
  <si>
    <t>Secretaria de Educacion Publica/Subscretaria de Educacion Media Superior y Superior</t>
  </si>
  <si>
    <t>Secretaria de Educacion del Gobierno del Estado de Mexico</t>
  </si>
  <si>
    <t>Universidad Politécnica de Cuatitlan Izcalli</t>
  </si>
  <si>
    <t>U006 Subsidios Federales para Organismos Descentralizados Estatales. Universidad Tecnológica de Nezahualcóyotl</t>
  </si>
  <si>
    <t>Secretaría de Educación/Gobierno del Estado de México</t>
  </si>
  <si>
    <t>Convenio especifico para la asignacion de recursos financieros para la operación de las Universidades Tecnológicas del Estado de México. Universidad Tecnologica del Valle de Toluca</t>
  </si>
  <si>
    <t>Secretaria de Educacion Publica/Subsecretaria de Educacion Media Superior y Superior 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</si>
  <si>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</si>
  <si>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</si>
  <si>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</si>
  <si>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Educación Superior Universitaria. Universidad Intercultural del Estado de Méxcio</t>
  </si>
  <si>
    <t>Secretaria de Educación Pública/Subsecretaría de Educación Media Superior y Superior</t>
  </si>
  <si>
    <t>Universidad Intercultural del Estado de México</t>
  </si>
  <si>
    <t>Agua Potable, Drenaje y Tratamiento, en su Apartado  Urbano (APAUR  2019)</t>
  </si>
  <si>
    <t xml:space="preserve">Secretaría de Medio Ambiente y Recursos Naturales / Comisión Nacional del Agua </t>
  </si>
  <si>
    <t xml:space="preserve">Secretaria de Obra Pública Comisión del Agua del Estado de México </t>
  </si>
  <si>
    <t>Agua Potable, Drenaje y Tratamiento, en  su  Apartado Rural (APARURAL 2019)</t>
  </si>
  <si>
    <t>Agua Potable, Drenaje y Tratamiento, en su Apartado Plantas de tratamiento (PTAR  2019)</t>
  </si>
  <si>
    <t>Programa de Concurrencia con las Entidades Federativas. Infraestructura, Equipamiento, Maquinaria Y Material Biológico. Proyectos Productivos o Estratégicos Agrícolas</t>
  </si>
  <si>
    <t>Secretaría de Agricultura y Desarrollo Rural</t>
  </si>
  <si>
    <t>Secretaría de Desarrollo Agropecuario</t>
  </si>
  <si>
    <t>Programa de Concurrencia con las Entidades Federativas. Infraestructura, Equipamiento, Maquinaria Y Material Biológico. Proyectos Productivos o Estratégicos Pecuarios</t>
  </si>
  <si>
    <t>Programa de Concurrencia con las Entidades Federativas. Infraestructura, Equipamiento, Maquinaria Y Material Biológico. Proyectos Productivos o Estratégicos de Pesca y Acuícolas.</t>
  </si>
  <si>
    <t>Programa de Desarrollo Rural. Desarrollo de Capacidades, Extensionismo y Asesoría Rural</t>
  </si>
  <si>
    <t>Programa de Desarrollo Rural. Investigación y Transferencia de Tecnológia.</t>
  </si>
  <si>
    <t>Sistema Nacional de Información para el Desarrollo Rural Sustentable/Información Estadística y Estudios</t>
  </si>
  <si>
    <t>Apoyo a la Infraestructura Hidroagrícola/Rehabilitación Modernización y Tecnificación de Distritos de Riegpo</t>
  </si>
  <si>
    <t>Comisión Nacional del Agua</t>
  </si>
  <si>
    <t>Vivienda Social / Familias Fuertes Mejoramiento de Vivienda</t>
  </si>
  <si>
    <t>Comision Nacional de Vivienda (CONAVI)</t>
  </si>
  <si>
    <t>Instituto Mexiquense de la Vivienda Social (IMEVIS)</t>
  </si>
  <si>
    <t>Ayuntamiento de Almoloya de Alquisiras</t>
  </si>
  <si>
    <t>Beneficiarios</t>
  </si>
  <si>
    <t>Ayuntamiento de Morelos</t>
  </si>
  <si>
    <t>Seguro Popular</t>
  </si>
  <si>
    <t xml:space="preserve">Comisión Nacional de Protección Social en Salud </t>
  </si>
  <si>
    <t>Régimen Estatal de Protección Social en Salud (Aportación Solidaria Estatal)</t>
  </si>
  <si>
    <t>Programa de apoyo al empleo</t>
  </si>
  <si>
    <t>Secretaría del Trabajo y Previsión Social</t>
  </si>
  <si>
    <t>Secretaría del Trabajo del Estado de México</t>
  </si>
  <si>
    <t>Subsidios federales para organismos descentralizados estatales.</t>
  </si>
  <si>
    <t>Secretaría de Educación Pública</t>
  </si>
  <si>
    <t>Secretaría del Trabajo</t>
  </si>
  <si>
    <t>Fondo de Aportaciones para la Seguridad Pública 2019</t>
  </si>
  <si>
    <t>Secretaría de Gobernación</t>
  </si>
  <si>
    <t>Gobierno del Estado de México (Secretaría de Finanzas)</t>
  </si>
  <si>
    <t>Secretaría de Educación Pública, Subsecretaria de Educación Media Superior y Superior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</si>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</sst>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4" fontId="2" fillId="0" borderId="15" xfId="9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 vertical="center"/>
    </xf>
    <xf numFmtId="4" fontId="6" fillId="0" borderId="15" xfId="9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5" xfId="9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6" fillId="2" borderId="15" xfId="0" applyFont="1" applyFill="1" applyBorder="1" applyAlignment="1">
      <alignment horizontal="left" vertical="center" wrapText="1"/>
    </xf>
    <xf numFmtId="4" fontId="7" fillId="0" borderId="15" xfId="9" applyNumberFormat="1" applyFont="1" applyFill="1" applyBorder="1" applyAlignment="1">
      <alignment horizontal="center" vertical="center"/>
    </xf>
    <xf numFmtId="43" fontId="7" fillId="0" borderId="15" xfId="9" applyFont="1" applyFill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7" fillId="0" borderId="15" xfId="9" applyNumberFormat="1" applyFont="1" applyFill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43" fontId="2" fillId="3" borderId="15" xfId="9" applyFont="1" applyFill="1" applyBorder="1" applyAlignment="1">
      <alignment horizontal="center" vertical="center" wrapText="1"/>
    </xf>
    <xf numFmtId="4" fontId="2" fillId="3" borderId="15" xfId="9" applyNumberFormat="1" applyFont="1" applyFill="1" applyBorder="1" applyAlignment="1">
      <alignment horizontal="center" vertical="center"/>
    </xf>
    <xf numFmtId="4" fontId="2" fillId="3" borderId="15" xfId="11" applyNumberFormat="1" applyFont="1" applyFill="1" applyBorder="1" applyAlignment="1">
      <alignment horizontal="right" vertical="center"/>
    </xf>
    <xf numFmtId="4" fontId="6" fillId="0" borderId="15" xfId="10" applyNumberFormat="1" applyFont="1" applyBorder="1" applyAlignment="1">
      <alignment horizontal="center" vertical="center"/>
    </xf>
    <xf numFmtId="4" fontId="6" fillId="0" borderId="15" xfId="10" applyNumberFormat="1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 wrapText="1"/>
    </xf>
    <xf numFmtId="4" fontId="6" fillId="2" borderId="1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/>
    </xf>
    <xf numFmtId="4" fontId="6" fillId="0" borderId="15" xfId="9" applyNumberFormat="1" applyFont="1" applyFill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 wrapText="1"/>
    </xf>
    <xf numFmtId="4" fontId="7" fillId="0" borderId="15" xfId="9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43" fontId="7" fillId="0" borderId="15" xfId="9" applyFont="1" applyBorder="1" applyAlignment="1">
      <alignment horizontal="center" vertical="center" wrapText="1"/>
    </xf>
    <xf numFmtId="4" fontId="7" fillId="0" borderId="15" xfId="9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166" fontId="6" fillId="0" borderId="15" xfId="9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4" fontId="6" fillId="0" borderId="15" xfId="9" applyNumberFormat="1" applyFont="1" applyBorder="1" applyAlignment="1">
      <alignment horizontal="right" vertical="center"/>
    </xf>
    <xf numFmtId="4" fontId="2" fillId="0" borderId="15" xfId="10" applyNumberFormat="1" applyFont="1" applyFill="1" applyBorder="1" applyAlignment="1">
      <alignment horizontal="center" vertical="center"/>
    </xf>
    <xf numFmtId="44" fontId="6" fillId="0" borderId="15" xfId="1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left" vertical="center" wrapText="1"/>
    </xf>
    <xf numFmtId="4" fontId="6" fillId="0" borderId="15" xfId="9" applyNumberFormat="1" applyFont="1" applyBorder="1" applyAlignment="1">
      <alignment horizontal="righ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165" fontId="2" fillId="0" borderId="15" xfId="12" applyNumberFormat="1" applyFont="1" applyBorder="1" applyAlignment="1">
      <alignment horizontal="center" vertical="center"/>
    </xf>
    <xf numFmtId="4" fontId="2" fillId="0" borderId="15" xfId="12" applyNumberFormat="1" applyFont="1" applyBorder="1" applyAlignment="1">
      <alignment horizontal="center" vertical="center"/>
    </xf>
    <xf numFmtId="4" fontId="2" fillId="0" borderId="15" xfId="12" applyNumberFormat="1" applyFont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5" xfId="9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4" fontId="6" fillId="0" borderId="15" xfId="3" applyNumberFormat="1" applyFont="1" applyBorder="1" applyAlignment="1">
      <alignment horizontal="center" vertical="center"/>
    </xf>
    <xf numFmtId="4" fontId="6" fillId="0" borderId="15" xfId="3" applyNumberFormat="1" applyFont="1" applyBorder="1" applyAlignment="1">
      <alignment horizontal="right" vertical="center"/>
    </xf>
    <xf numFmtId="4" fontId="2" fillId="0" borderId="15" xfId="10" applyNumberFormat="1" applyFont="1" applyBorder="1" applyAlignment="1">
      <alignment horizontal="center" vertical="center" wrapText="1"/>
    </xf>
    <xf numFmtId="4" fontId="2" fillId="0" borderId="15" xfId="10" applyNumberFormat="1" applyFont="1" applyBorder="1" applyAlignment="1">
      <alignment horizontal="center" vertical="center"/>
    </xf>
    <xf numFmtId="44" fontId="6" fillId="0" borderId="15" xfId="10" applyFont="1" applyBorder="1" applyAlignment="1">
      <alignment horizontal="center" vertical="center"/>
    </xf>
    <xf numFmtId="4" fontId="2" fillId="0" borderId="15" xfId="10" applyNumberFormat="1" applyFont="1" applyBorder="1" applyAlignment="1">
      <alignment horizontal="right" vertical="center"/>
    </xf>
  </cellXfs>
  <cellStyles count="13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illares_CONTRAREC." xfId="12" xr:uid="{00000000-0005-0000-0000-000004000000}"/>
    <cellStyle name="Moneda" xfId="10" builtinId="4"/>
    <cellStyle name="Moneda 2" xfId="3" xr:uid="{00000000-0005-0000-0000-000006000000}"/>
    <cellStyle name="Moneda 3" xfId="5" xr:uid="{00000000-0005-0000-0000-000007000000}"/>
    <cellStyle name="Normal" xfId="0" builtinId="0"/>
    <cellStyle name="Normal 2" xfId="4" xr:uid="{00000000-0005-0000-0000-000009000000}"/>
    <cellStyle name="Normal 2 10" xfId="7" xr:uid="{00000000-0005-0000-0000-00000A000000}"/>
    <cellStyle name="Normal 2 2" xfId="6" xr:uid="{00000000-0005-0000-0000-00000B000000}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1"/>
  <sheetViews>
    <sheetView tabSelected="1" zoomScale="90" zoomScaleNormal="90" workbookViewId="0">
      <selection activeCell="B3" sqref="B3:K3"/>
    </sheetView>
  </sheetViews>
  <sheetFormatPr baseColWidth="10" defaultRowHeight="14.25" x14ac:dyDescent="0.2"/>
  <cols>
    <col min="1" max="1" width="5.7109375" style="1" customWidth="1"/>
    <col min="2" max="2" width="30.7109375" style="1" customWidth="1"/>
    <col min="3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16"/>
    </row>
    <row r="8" spans="2:11" ht="90" customHeight="1" thickTop="1" x14ac:dyDescent="0.2">
      <c r="B8" s="20" t="s">
        <v>20</v>
      </c>
      <c r="C8" s="21" t="s">
        <v>21</v>
      </c>
      <c r="D8" s="22">
        <v>16477633</v>
      </c>
      <c r="E8" s="23" t="s">
        <v>22</v>
      </c>
      <c r="F8" s="24">
        <f>20425022+4451103</f>
        <v>24876125</v>
      </c>
      <c r="G8" s="22"/>
      <c r="H8" s="22">
        <v>0</v>
      </c>
      <c r="I8" s="22"/>
      <c r="J8" s="22">
        <v>0</v>
      </c>
      <c r="K8" s="25">
        <f>D8+F8+J8</f>
        <v>41353758</v>
      </c>
    </row>
    <row r="9" spans="2:11" ht="90" customHeight="1" x14ac:dyDescent="0.2">
      <c r="B9" s="26" t="s">
        <v>23</v>
      </c>
      <c r="C9" s="27" t="s">
        <v>24</v>
      </c>
      <c r="D9" s="28">
        <v>3899463</v>
      </c>
      <c r="E9" s="29" t="s">
        <v>25</v>
      </c>
      <c r="F9" s="28">
        <v>4751811</v>
      </c>
      <c r="G9" s="30"/>
      <c r="H9" s="31">
        <v>0</v>
      </c>
      <c r="I9" s="29"/>
      <c r="J9" s="28">
        <v>0</v>
      </c>
      <c r="K9" s="32">
        <f>D9+F9+H9+J9</f>
        <v>8651274</v>
      </c>
    </row>
    <row r="10" spans="2:11" ht="90" customHeight="1" x14ac:dyDescent="0.2">
      <c r="B10" s="26" t="s">
        <v>26</v>
      </c>
      <c r="C10" s="27" t="s">
        <v>27</v>
      </c>
      <c r="D10" s="33">
        <v>9253638</v>
      </c>
      <c r="E10" s="27" t="s">
        <v>28</v>
      </c>
      <c r="F10" s="33">
        <v>9386475</v>
      </c>
      <c r="G10" s="34"/>
      <c r="H10" s="35">
        <v>0</v>
      </c>
      <c r="I10" s="27" t="s">
        <v>29</v>
      </c>
      <c r="J10" s="35">
        <v>1873603.53</v>
      </c>
      <c r="K10" s="36">
        <f>J10+F10+D10</f>
        <v>20513716.530000001</v>
      </c>
    </row>
    <row r="11" spans="2:11" ht="90" customHeight="1" x14ac:dyDescent="0.2">
      <c r="B11" s="37" t="s">
        <v>30</v>
      </c>
      <c r="C11" s="27" t="s">
        <v>31</v>
      </c>
      <c r="D11" s="38">
        <v>23604883.359999999</v>
      </c>
      <c r="E11" s="27" t="s">
        <v>32</v>
      </c>
      <c r="F11" s="38">
        <v>35697502</v>
      </c>
      <c r="G11" s="39"/>
      <c r="H11" s="40">
        <v>0</v>
      </c>
      <c r="I11" s="41"/>
      <c r="J11" s="40">
        <v>0</v>
      </c>
      <c r="K11" s="42">
        <v>59302385.359999999</v>
      </c>
    </row>
    <row r="12" spans="2:11" ht="90" customHeight="1" x14ac:dyDescent="0.2">
      <c r="B12" s="26" t="s">
        <v>33</v>
      </c>
      <c r="C12" s="27" t="s">
        <v>34</v>
      </c>
      <c r="D12" s="40">
        <v>10212396</v>
      </c>
      <c r="E12" s="27" t="s">
        <v>35</v>
      </c>
      <c r="F12" s="40">
        <v>18910571</v>
      </c>
      <c r="G12" s="43"/>
      <c r="H12" s="40">
        <v>0</v>
      </c>
      <c r="I12" s="27" t="s">
        <v>36</v>
      </c>
      <c r="J12" s="40">
        <v>5322394.3</v>
      </c>
      <c r="K12" s="44">
        <f>D12+F12+H12+J12</f>
        <v>34445361.299999997</v>
      </c>
    </row>
    <row r="13" spans="2:11" ht="90" customHeight="1" x14ac:dyDescent="0.2">
      <c r="B13" s="45" t="s">
        <v>37</v>
      </c>
      <c r="C13" s="46" t="s">
        <v>38</v>
      </c>
      <c r="D13" s="40">
        <v>3415000</v>
      </c>
      <c r="E13" s="46" t="s">
        <v>39</v>
      </c>
      <c r="F13" s="40">
        <v>8764009</v>
      </c>
      <c r="G13" s="43"/>
      <c r="H13" s="40">
        <v>0</v>
      </c>
      <c r="I13" s="46" t="s">
        <v>40</v>
      </c>
      <c r="J13" s="40">
        <v>1739201.74</v>
      </c>
      <c r="K13" s="44">
        <f>D13+F13+H13+J13</f>
        <v>13918210.74</v>
      </c>
    </row>
    <row r="14" spans="2:11" ht="90" customHeight="1" x14ac:dyDescent="0.2">
      <c r="B14" s="26" t="s">
        <v>41</v>
      </c>
      <c r="C14" s="27" t="s">
        <v>27</v>
      </c>
      <c r="D14" s="40">
        <v>12589764</v>
      </c>
      <c r="E14" s="27" t="s">
        <v>42</v>
      </c>
      <c r="F14" s="40">
        <v>11186733</v>
      </c>
      <c r="G14" s="43"/>
      <c r="H14" s="40">
        <v>0</v>
      </c>
      <c r="I14" s="27" t="s">
        <v>43</v>
      </c>
      <c r="J14" s="40">
        <v>1127728.53</v>
      </c>
      <c r="K14" s="44">
        <f>D14+F14+H14+J14</f>
        <v>24904225.530000001</v>
      </c>
    </row>
    <row r="15" spans="2:11" ht="90" customHeight="1" x14ac:dyDescent="0.2">
      <c r="B15" s="37" t="s">
        <v>44</v>
      </c>
      <c r="C15" s="27" t="s">
        <v>45</v>
      </c>
      <c r="D15" s="40">
        <f>65799573.12+97692753.57</f>
        <v>163492326.69</v>
      </c>
      <c r="E15" s="27" t="s">
        <v>46</v>
      </c>
      <c r="F15" s="40">
        <v>113542392</v>
      </c>
      <c r="G15" s="41"/>
      <c r="H15" s="40">
        <v>0</v>
      </c>
      <c r="I15" s="41"/>
      <c r="J15" s="40">
        <v>0</v>
      </c>
      <c r="K15" s="44">
        <f>D15+F15+J15</f>
        <v>277034718.69</v>
      </c>
    </row>
    <row r="16" spans="2:11" ht="90" customHeight="1" x14ac:dyDescent="0.2">
      <c r="B16" s="47" t="s">
        <v>47</v>
      </c>
      <c r="C16" s="48" t="s">
        <v>48</v>
      </c>
      <c r="D16" s="49">
        <v>18499614</v>
      </c>
      <c r="E16" s="48" t="s">
        <v>49</v>
      </c>
      <c r="F16" s="49">
        <v>36058031.5</v>
      </c>
      <c r="G16" s="49"/>
      <c r="H16" s="49">
        <v>0</v>
      </c>
      <c r="I16" s="48" t="s">
        <v>50</v>
      </c>
      <c r="J16" s="49">
        <v>13260109.439999999</v>
      </c>
      <c r="K16" s="50">
        <f>+D16+F16+H16+J16</f>
        <v>67817754.939999998</v>
      </c>
    </row>
    <row r="17" spans="2:11" ht="90" customHeight="1" x14ac:dyDescent="0.2">
      <c r="B17" s="26" t="s">
        <v>51</v>
      </c>
      <c r="C17" s="27" t="s">
        <v>52</v>
      </c>
      <c r="D17" s="51">
        <v>2373109</v>
      </c>
      <c r="E17" s="27" t="s">
        <v>53</v>
      </c>
      <c r="F17" s="51">
        <v>596285.5</v>
      </c>
      <c r="G17" s="41"/>
      <c r="H17" s="51">
        <v>0</v>
      </c>
      <c r="I17" s="41"/>
      <c r="J17" s="51">
        <v>0</v>
      </c>
      <c r="K17" s="52">
        <f>D17+F17+H17+J17</f>
        <v>2969394.5</v>
      </c>
    </row>
    <row r="18" spans="2:11" ht="90" customHeight="1" x14ac:dyDescent="0.2">
      <c r="B18" s="26" t="s">
        <v>54</v>
      </c>
      <c r="C18" s="27" t="s">
        <v>55</v>
      </c>
      <c r="D18" s="40">
        <v>5729373.96</v>
      </c>
      <c r="E18" s="27" t="s">
        <v>56</v>
      </c>
      <c r="F18" s="35">
        <v>12542058</v>
      </c>
      <c r="G18" s="40"/>
      <c r="H18" s="40">
        <v>0</v>
      </c>
      <c r="I18" s="40"/>
      <c r="J18" s="40">
        <v>0</v>
      </c>
      <c r="K18" s="44">
        <f>D18+F18+H18+J18</f>
        <v>18271431.960000001</v>
      </c>
    </row>
    <row r="19" spans="2:11" ht="90" customHeight="1" x14ac:dyDescent="0.2">
      <c r="B19" s="53" t="s">
        <v>57</v>
      </c>
      <c r="C19" s="46" t="s">
        <v>58</v>
      </c>
      <c r="D19" s="54">
        <v>10623585</v>
      </c>
      <c r="E19" s="55" t="s">
        <v>59</v>
      </c>
      <c r="F19" s="54">
        <v>9328070.7799999993</v>
      </c>
      <c r="G19" s="56"/>
      <c r="H19" s="54">
        <v>0</v>
      </c>
      <c r="I19" s="55" t="s">
        <v>60</v>
      </c>
      <c r="J19" s="54">
        <v>1900776</v>
      </c>
      <c r="K19" s="44">
        <f>D19+F19+H19+J19</f>
        <v>21852431.780000001</v>
      </c>
    </row>
    <row r="20" spans="2:11" ht="90" customHeight="1" x14ac:dyDescent="0.2">
      <c r="B20" s="26" t="s">
        <v>51</v>
      </c>
      <c r="C20" s="27" t="s">
        <v>52</v>
      </c>
      <c r="D20" s="51">
        <v>2373109</v>
      </c>
      <c r="E20" s="27" t="s">
        <v>53</v>
      </c>
      <c r="F20" s="51">
        <v>596285.5</v>
      </c>
      <c r="G20" s="41"/>
      <c r="H20" s="51">
        <v>0</v>
      </c>
      <c r="I20" s="41"/>
      <c r="J20" s="51">
        <v>0</v>
      </c>
      <c r="K20" s="52">
        <f>D20+F20+H20+J20</f>
        <v>2969394.5</v>
      </c>
    </row>
    <row r="21" spans="2:11" ht="90" customHeight="1" x14ac:dyDescent="0.2">
      <c r="B21" s="26" t="s">
        <v>61</v>
      </c>
      <c r="C21" s="27" t="s">
        <v>62</v>
      </c>
      <c r="D21" s="40">
        <v>18143396</v>
      </c>
      <c r="E21" s="27" t="s">
        <v>56</v>
      </c>
      <c r="F21" s="40">
        <v>10071020</v>
      </c>
      <c r="G21" s="41"/>
      <c r="H21" s="40">
        <v>0</v>
      </c>
      <c r="I21" s="27" t="s">
        <v>63</v>
      </c>
      <c r="J21" s="40">
        <v>3509251.44</v>
      </c>
      <c r="K21" s="32">
        <f>+D21+F21+J21</f>
        <v>31723667.440000001</v>
      </c>
    </row>
    <row r="22" spans="2:11" ht="90" customHeight="1" x14ac:dyDescent="0.2">
      <c r="B22" s="26" t="s">
        <v>64</v>
      </c>
      <c r="C22" s="27" t="s">
        <v>65</v>
      </c>
      <c r="D22" s="33">
        <v>29353886</v>
      </c>
      <c r="E22" s="27" t="s">
        <v>66</v>
      </c>
      <c r="F22" s="57">
        <v>36374615.5</v>
      </c>
      <c r="G22" s="58"/>
      <c r="H22" s="34">
        <v>0</v>
      </c>
      <c r="I22" s="27" t="s">
        <v>67</v>
      </c>
      <c r="J22" s="35">
        <v>840860.66</v>
      </c>
      <c r="K22" s="36">
        <f>+D22+F22+H22+J22</f>
        <v>66569362.159999996</v>
      </c>
    </row>
    <row r="23" spans="2:11" ht="90" customHeight="1" x14ac:dyDescent="0.2">
      <c r="B23" s="45" t="s">
        <v>68</v>
      </c>
      <c r="C23" s="46" t="s">
        <v>69</v>
      </c>
      <c r="D23" s="40">
        <v>36879960</v>
      </c>
      <c r="E23" s="46" t="s">
        <v>56</v>
      </c>
      <c r="F23" s="40">
        <v>36879960</v>
      </c>
      <c r="G23" s="40"/>
      <c r="H23" s="40">
        <v>0</v>
      </c>
      <c r="I23" s="40"/>
      <c r="J23" s="40">
        <v>0</v>
      </c>
      <c r="K23" s="44">
        <v>73759920</v>
      </c>
    </row>
    <row r="24" spans="2:11" ht="90" customHeight="1" x14ac:dyDescent="0.2">
      <c r="B24" s="45" t="s">
        <v>70</v>
      </c>
      <c r="C24" s="46" t="s">
        <v>71</v>
      </c>
      <c r="D24" s="59">
        <v>6631317</v>
      </c>
      <c r="E24" s="60" t="s">
        <v>56</v>
      </c>
      <c r="F24" s="59">
        <v>6704286</v>
      </c>
      <c r="G24" s="43"/>
      <c r="H24" s="40">
        <v>0</v>
      </c>
      <c r="I24" s="61" t="s">
        <v>72</v>
      </c>
      <c r="J24" s="59">
        <v>76523.33</v>
      </c>
      <c r="K24" s="62">
        <f>D24+F24+J24</f>
        <v>13412126.33</v>
      </c>
    </row>
    <row r="25" spans="2:11" ht="90" customHeight="1" x14ac:dyDescent="0.2">
      <c r="B25" s="63" t="s">
        <v>164</v>
      </c>
      <c r="C25" s="64" t="s">
        <v>73</v>
      </c>
      <c r="D25" s="40">
        <v>8826271</v>
      </c>
      <c r="E25" s="64" t="s">
        <v>56</v>
      </c>
      <c r="F25" s="40">
        <v>7875934</v>
      </c>
      <c r="G25" s="64"/>
      <c r="H25" s="40">
        <v>0</v>
      </c>
      <c r="I25" s="64" t="s">
        <v>74</v>
      </c>
      <c r="J25" s="40">
        <v>302688.03999999998</v>
      </c>
      <c r="K25" s="62">
        <f>D25+F25+J25</f>
        <v>17004893.039999999</v>
      </c>
    </row>
    <row r="26" spans="2:11" ht="90" customHeight="1" x14ac:dyDescent="0.2">
      <c r="B26" s="26" t="s">
        <v>75</v>
      </c>
      <c r="C26" s="27" t="s">
        <v>76</v>
      </c>
      <c r="D26" s="33">
        <v>3494711.59</v>
      </c>
      <c r="E26" s="27" t="s">
        <v>77</v>
      </c>
      <c r="F26" s="33">
        <v>3056301</v>
      </c>
      <c r="G26" s="58"/>
      <c r="H26" s="34">
        <v>0</v>
      </c>
      <c r="I26" s="27" t="s">
        <v>78</v>
      </c>
      <c r="J26" s="35">
        <v>2418297.08</v>
      </c>
      <c r="K26" s="36">
        <f>D26+F26+J26</f>
        <v>8969309.6699999999</v>
      </c>
    </row>
    <row r="27" spans="2:11" ht="90" customHeight="1" x14ac:dyDescent="0.2">
      <c r="B27" s="26" t="s">
        <v>79</v>
      </c>
      <c r="C27" s="27" t="s">
        <v>80</v>
      </c>
      <c r="D27" s="33">
        <v>8157104</v>
      </c>
      <c r="E27" s="27" t="s">
        <v>81</v>
      </c>
      <c r="F27" s="33">
        <v>4075045</v>
      </c>
      <c r="G27" s="65"/>
      <c r="H27" s="33">
        <v>0</v>
      </c>
      <c r="I27" s="27" t="s">
        <v>82</v>
      </c>
      <c r="J27" s="33">
        <v>274750</v>
      </c>
      <c r="K27" s="36">
        <f>D27+F27+J27</f>
        <v>12506899</v>
      </c>
    </row>
    <row r="28" spans="2:11" ht="90" customHeight="1" x14ac:dyDescent="0.2">
      <c r="B28" s="45" t="s">
        <v>83</v>
      </c>
      <c r="C28" s="46" t="s">
        <v>76</v>
      </c>
      <c r="D28" s="59">
        <v>11304933</v>
      </c>
      <c r="E28" s="60" t="s">
        <v>56</v>
      </c>
      <c r="F28" s="59">
        <v>9839567</v>
      </c>
      <c r="G28" s="43"/>
      <c r="H28" s="40">
        <v>0</v>
      </c>
      <c r="I28" s="61" t="s">
        <v>84</v>
      </c>
      <c r="J28" s="59">
        <v>198652.05</v>
      </c>
      <c r="K28" s="62">
        <f>D28+F28+J28</f>
        <v>21343152.050000001</v>
      </c>
    </row>
    <row r="29" spans="2:11" ht="90" customHeight="1" x14ac:dyDescent="0.2">
      <c r="B29" s="26" t="s">
        <v>85</v>
      </c>
      <c r="C29" s="27" t="s">
        <v>86</v>
      </c>
      <c r="D29" s="40">
        <v>10066876.43</v>
      </c>
      <c r="E29" s="27" t="s">
        <v>87</v>
      </c>
      <c r="F29" s="33">
        <v>10045133</v>
      </c>
      <c r="G29" s="66"/>
      <c r="H29" s="33">
        <v>0</v>
      </c>
      <c r="I29" s="27" t="s">
        <v>88</v>
      </c>
      <c r="J29" s="33">
        <v>462944.28</v>
      </c>
      <c r="K29" s="67">
        <f>+D29+F29+J29</f>
        <v>20574953.710000001</v>
      </c>
    </row>
    <row r="30" spans="2:11" ht="90" customHeight="1" x14ac:dyDescent="0.2">
      <c r="B30" s="26" t="s">
        <v>89</v>
      </c>
      <c r="C30" s="27" t="s">
        <v>90</v>
      </c>
      <c r="D30" s="40">
        <v>7180018</v>
      </c>
      <c r="E30" s="27" t="s">
        <v>53</v>
      </c>
      <c r="F30" s="40">
        <v>5868834</v>
      </c>
      <c r="G30" s="66"/>
      <c r="H30" s="40">
        <v>0</v>
      </c>
      <c r="I30" s="27" t="s">
        <v>91</v>
      </c>
      <c r="J30" s="40">
        <v>450201.37</v>
      </c>
      <c r="K30" s="44">
        <f>SUM(D30+F30+J30)</f>
        <v>13499053.369999999</v>
      </c>
    </row>
    <row r="31" spans="2:11" ht="90" customHeight="1" x14ac:dyDescent="0.2">
      <c r="B31" s="26" t="s">
        <v>92</v>
      </c>
      <c r="C31" s="27" t="s">
        <v>93</v>
      </c>
      <c r="D31" s="68">
        <f>1813726+1813726+35130776.88</f>
        <v>38758228.880000003</v>
      </c>
      <c r="E31" s="69" t="s">
        <v>94</v>
      </c>
      <c r="F31" s="68">
        <f>16036636.28+389674+18550+197850</f>
        <v>16642710.279999999</v>
      </c>
      <c r="G31" s="43"/>
      <c r="H31" s="40">
        <v>0</v>
      </c>
      <c r="I31" s="43"/>
      <c r="J31" s="40">
        <v>0</v>
      </c>
      <c r="K31" s="32">
        <f>D31+F31+H31+J31</f>
        <v>55400939.160000004</v>
      </c>
    </row>
    <row r="32" spans="2:11" ht="90" customHeight="1" x14ac:dyDescent="0.2">
      <c r="B32" s="45" t="s">
        <v>95</v>
      </c>
      <c r="C32" s="46" t="s">
        <v>96</v>
      </c>
      <c r="D32" s="40">
        <v>14999535.66</v>
      </c>
      <c r="E32" s="46" t="s">
        <v>56</v>
      </c>
      <c r="F32" s="34">
        <v>10704541</v>
      </c>
      <c r="G32" s="46"/>
      <c r="H32" s="34">
        <v>0</v>
      </c>
      <c r="I32" s="46" t="s">
        <v>97</v>
      </c>
      <c r="J32" s="34">
        <v>8193627.2800000003</v>
      </c>
      <c r="K32" s="32">
        <f>D32+F32+H32+J32</f>
        <v>33897703.939999998</v>
      </c>
    </row>
    <row r="33" spans="2:11" ht="90" customHeight="1" x14ac:dyDescent="0.2">
      <c r="B33" s="45" t="s">
        <v>98</v>
      </c>
      <c r="C33" s="46" t="s">
        <v>99</v>
      </c>
      <c r="D33" s="40">
        <v>1079621</v>
      </c>
      <c r="E33" s="46" t="s">
        <v>100</v>
      </c>
      <c r="F33" s="40">
        <v>1754265.5</v>
      </c>
      <c r="G33" s="43"/>
      <c r="H33" s="33">
        <v>0</v>
      </c>
      <c r="I33" s="43"/>
      <c r="J33" s="40">
        <v>0</v>
      </c>
      <c r="K33" s="44">
        <f>D33+F33+H33+J33</f>
        <v>2833886.5</v>
      </c>
    </row>
    <row r="34" spans="2:11" ht="90" customHeight="1" x14ac:dyDescent="0.2">
      <c r="B34" s="26" t="s">
        <v>101</v>
      </c>
      <c r="C34" s="27" t="s">
        <v>76</v>
      </c>
      <c r="D34" s="33">
        <v>2857293.29</v>
      </c>
      <c r="E34" s="27" t="s">
        <v>28</v>
      </c>
      <c r="F34" s="33">
        <v>782313.44</v>
      </c>
      <c r="G34" s="27"/>
      <c r="H34" s="33">
        <v>0</v>
      </c>
      <c r="I34" s="27" t="s">
        <v>102</v>
      </c>
      <c r="J34" s="33">
        <v>2611444.91</v>
      </c>
      <c r="K34" s="67">
        <f>+D34+F34+H34+J34</f>
        <v>6251051.6400000006</v>
      </c>
    </row>
    <row r="35" spans="2:11" ht="90" customHeight="1" x14ac:dyDescent="0.2">
      <c r="B35" s="26" t="s">
        <v>103</v>
      </c>
      <c r="C35" s="27" t="s">
        <v>76</v>
      </c>
      <c r="D35" s="33">
        <v>1095530.07</v>
      </c>
      <c r="E35" s="27" t="s">
        <v>28</v>
      </c>
      <c r="F35" s="33">
        <v>3344801</v>
      </c>
      <c r="G35" s="27"/>
      <c r="H35" s="33">
        <v>0</v>
      </c>
      <c r="I35" s="27" t="s">
        <v>104</v>
      </c>
      <c r="J35" s="33">
        <v>724100.89</v>
      </c>
      <c r="K35" s="67">
        <f>+D35+F35+H35+J35</f>
        <v>5164431.96</v>
      </c>
    </row>
    <row r="36" spans="2:11" ht="90" customHeight="1" x14ac:dyDescent="0.2">
      <c r="B36" s="70" t="s">
        <v>105</v>
      </c>
      <c r="C36" s="34" t="s">
        <v>106</v>
      </c>
      <c r="D36" s="34">
        <v>15562788</v>
      </c>
      <c r="E36" s="34" t="s">
        <v>107</v>
      </c>
      <c r="F36" s="34">
        <v>5650602</v>
      </c>
      <c r="G36" s="34"/>
      <c r="H36" s="34">
        <v>0</v>
      </c>
      <c r="I36" s="34" t="s">
        <v>108</v>
      </c>
      <c r="J36" s="34">
        <v>10840010</v>
      </c>
      <c r="K36" s="36">
        <f>+D36+F36+J36</f>
        <v>32053400</v>
      </c>
    </row>
    <row r="37" spans="2:11" ht="90" customHeight="1" x14ac:dyDescent="0.2">
      <c r="B37" s="26" t="s">
        <v>109</v>
      </c>
      <c r="C37" s="27" t="s">
        <v>163</v>
      </c>
      <c r="D37" s="33">
        <v>5007336.8600000003</v>
      </c>
      <c r="E37" s="27" t="s">
        <v>66</v>
      </c>
      <c r="F37" s="33">
        <v>7999949.5</v>
      </c>
      <c r="G37" s="41"/>
      <c r="H37" s="33">
        <v>0</v>
      </c>
      <c r="I37" s="41"/>
      <c r="J37" s="33">
        <v>0</v>
      </c>
      <c r="K37" s="67">
        <f>D37+F37+H37+J37</f>
        <v>13007286.359999999</v>
      </c>
    </row>
    <row r="38" spans="2:11" ht="90" customHeight="1" x14ac:dyDescent="0.2">
      <c r="B38" s="45" t="s">
        <v>110</v>
      </c>
      <c r="C38" s="46" t="s">
        <v>90</v>
      </c>
      <c r="D38" s="35">
        <v>27743099</v>
      </c>
      <c r="E38" s="46" t="s">
        <v>56</v>
      </c>
      <c r="F38" s="35">
        <v>27037809</v>
      </c>
      <c r="G38" s="46"/>
      <c r="H38" s="34">
        <v>0</v>
      </c>
      <c r="I38" s="46"/>
      <c r="J38" s="34">
        <v>0</v>
      </c>
      <c r="K38" s="71">
        <f>+D38+F38+H38+J38</f>
        <v>54780908</v>
      </c>
    </row>
    <row r="39" spans="2:11" ht="90" customHeight="1" x14ac:dyDescent="0.2">
      <c r="B39" s="26" t="s">
        <v>111</v>
      </c>
      <c r="C39" s="27" t="s">
        <v>90</v>
      </c>
      <c r="D39" s="33">
        <v>12366978</v>
      </c>
      <c r="E39" s="27" t="s">
        <v>53</v>
      </c>
      <c r="F39" s="57">
        <v>13899682</v>
      </c>
      <c r="G39" s="66"/>
      <c r="H39" s="40">
        <v>0</v>
      </c>
      <c r="I39" s="72" t="s">
        <v>112</v>
      </c>
      <c r="J39" s="33">
        <v>890708.37</v>
      </c>
      <c r="K39" s="67">
        <f>+D39+F39+H39+J39</f>
        <v>27157368.370000001</v>
      </c>
    </row>
    <row r="40" spans="2:11" ht="90" customHeight="1" x14ac:dyDescent="0.2">
      <c r="B40" s="26" t="s">
        <v>113</v>
      </c>
      <c r="C40" s="27" t="s">
        <v>114</v>
      </c>
      <c r="D40" s="40">
        <v>75447826.680000007</v>
      </c>
      <c r="E40" s="27" t="s">
        <v>56</v>
      </c>
      <c r="F40" s="40">
        <v>123714919.54000001</v>
      </c>
      <c r="G40" s="41"/>
      <c r="H40" s="40">
        <v>0</v>
      </c>
      <c r="I40" s="34" t="s">
        <v>115</v>
      </c>
      <c r="J40" s="40">
        <v>1142412.71</v>
      </c>
      <c r="K40" s="44">
        <f>D40+F40+J40</f>
        <v>200305158.93000004</v>
      </c>
    </row>
    <row r="41" spans="2:11" ht="90" customHeight="1" x14ac:dyDescent="0.2">
      <c r="B41" s="26" t="s">
        <v>116</v>
      </c>
      <c r="C41" s="27" t="s">
        <v>117</v>
      </c>
      <c r="D41" s="33">
        <v>8212088.7199999997</v>
      </c>
      <c r="E41" s="27" t="s">
        <v>118</v>
      </c>
      <c r="F41" s="33">
        <v>7813805</v>
      </c>
      <c r="G41" s="41"/>
      <c r="H41" s="40">
        <v>0</v>
      </c>
      <c r="I41" s="27" t="s">
        <v>119</v>
      </c>
      <c r="J41" s="33">
        <v>8217290.0300000003</v>
      </c>
      <c r="K41" s="67">
        <f>D41+F41+J41</f>
        <v>24243183.75</v>
      </c>
    </row>
    <row r="42" spans="2:11" ht="90" customHeight="1" x14ac:dyDescent="0.2">
      <c r="B42" s="73" t="s">
        <v>120</v>
      </c>
      <c r="C42" s="29" t="s">
        <v>55</v>
      </c>
      <c r="D42" s="31">
        <v>22051197</v>
      </c>
      <c r="E42" s="29" t="s">
        <v>121</v>
      </c>
      <c r="F42" s="31">
        <v>21609298.199999999</v>
      </c>
      <c r="G42" s="74"/>
      <c r="H42" s="75">
        <v>0</v>
      </c>
      <c r="I42" s="74"/>
      <c r="J42" s="75">
        <v>0</v>
      </c>
      <c r="K42" s="76">
        <v>43660495.200000003</v>
      </c>
    </row>
    <row r="43" spans="2:11" ht="90" customHeight="1" x14ac:dyDescent="0.2">
      <c r="B43" s="26" t="s">
        <v>122</v>
      </c>
      <c r="C43" s="27" t="s">
        <v>123</v>
      </c>
      <c r="D43" s="34">
        <v>12588809</v>
      </c>
      <c r="E43" s="27" t="s">
        <v>56</v>
      </c>
      <c r="F43" s="34">
        <v>15506179.5</v>
      </c>
      <c r="G43" s="40"/>
      <c r="H43" s="40">
        <v>0</v>
      </c>
      <c r="I43" s="40"/>
      <c r="J43" s="40">
        <v>0</v>
      </c>
      <c r="K43" s="44">
        <f>+D43+F43+H43+J43</f>
        <v>28094988.5</v>
      </c>
    </row>
    <row r="44" spans="2:11" ht="90" customHeight="1" x14ac:dyDescent="0.2">
      <c r="B44" s="45" t="s">
        <v>124</v>
      </c>
      <c r="C44" s="46" t="s">
        <v>125</v>
      </c>
      <c r="D44" s="40">
        <v>14832402</v>
      </c>
      <c r="E44" s="46" t="s">
        <v>28</v>
      </c>
      <c r="F44" s="40">
        <v>12639535.5</v>
      </c>
      <c r="G44" s="46"/>
      <c r="H44" s="40">
        <v>0</v>
      </c>
      <c r="I44" s="46" t="s">
        <v>126</v>
      </c>
      <c r="J44" s="40">
        <v>619525.5700000003</v>
      </c>
      <c r="K44" s="44">
        <f>D44+F44+H44+J44</f>
        <v>28091463.07</v>
      </c>
    </row>
    <row r="45" spans="2:11" ht="90" customHeight="1" x14ac:dyDescent="0.2">
      <c r="B45" s="77" t="s">
        <v>127</v>
      </c>
      <c r="C45" s="78" t="s">
        <v>128</v>
      </c>
      <c r="D45" s="79">
        <v>9442000</v>
      </c>
      <c r="E45" s="78" t="s">
        <v>56</v>
      </c>
      <c r="F45" s="80">
        <v>15907820</v>
      </c>
      <c r="G45" s="79"/>
      <c r="H45" s="79">
        <v>0</v>
      </c>
      <c r="I45" s="78" t="s">
        <v>129</v>
      </c>
      <c r="J45" s="80">
        <v>409934</v>
      </c>
      <c r="K45" s="81">
        <f>D45+F45+H45+J45</f>
        <v>25759754</v>
      </c>
    </row>
    <row r="46" spans="2:11" ht="90" customHeight="1" x14ac:dyDescent="0.2">
      <c r="B46" s="82" t="s">
        <v>130</v>
      </c>
      <c r="C46" s="83" t="s">
        <v>131</v>
      </c>
      <c r="D46" s="84">
        <v>850355.19999999995</v>
      </c>
      <c r="E46" s="83" t="s">
        <v>132</v>
      </c>
      <c r="F46" s="84">
        <v>850355.19</v>
      </c>
      <c r="G46" s="85"/>
      <c r="H46" s="84">
        <v>0</v>
      </c>
      <c r="I46" s="85"/>
      <c r="J46" s="84">
        <v>0</v>
      </c>
      <c r="K46" s="86">
        <v>1700710.39</v>
      </c>
    </row>
    <row r="47" spans="2:11" ht="90" customHeight="1" x14ac:dyDescent="0.2">
      <c r="B47" s="82" t="s">
        <v>133</v>
      </c>
      <c r="C47" s="83" t="s">
        <v>131</v>
      </c>
      <c r="D47" s="84">
        <v>4211405.0999999996</v>
      </c>
      <c r="E47" s="83" t="s">
        <v>132</v>
      </c>
      <c r="F47" s="84">
        <v>2807603.38</v>
      </c>
      <c r="G47" s="85"/>
      <c r="H47" s="84">
        <v>0</v>
      </c>
      <c r="I47" s="85"/>
      <c r="J47" s="84">
        <v>0</v>
      </c>
      <c r="K47" s="86">
        <v>7019008.4799999995</v>
      </c>
    </row>
    <row r="48" spans="2:11" ht="90" customHeight="1" x14ac:dyDescent="0.2">
      <c r="B48" s="82" t="s">
        <v>134</v>
      </c>
      <c r="C48" s="83" t="s">
        <v>131</v>
      </c>
      <c r="D48" s="84">
        <v>502346.82</v>
      </c>
      <c r="E48" s="83" t="s">
        <v>132</v>
      </c>
      <c r="F48" s="84">
        <v>502346.81</v>
      </c>
      <c r="G48" s="85"/>
      <c r="H48" s="84">
        <v>0</v>
      </c>
      <c r="I48" s="85"/>
      <c r="J48" s="84">
        <v>0</v>
      </c>
      <c r="K48" s="86">
        <v>1004693.63</v>
      </c>
    </row>
    <row r="49" spans="2:11" ht="90" customHeight="1" x14ac:dyDescent="0.2">
      <c r="B49" s="45" t="s">
        <v>135</v>
      </c>
      <c r="C49" s="46" t="s">
        <v>136</v>
      </c>
      <c r="D49" s="87">
        <v>1857866.75</v>
      </c>
      <c r="E49" s="83" t="s">
        <v>137</v>
      </c>
      <c r="F49" s="87">
        <v>464466.69</v>
      </c>
      <c r="G49" s="88"/>
      <c r="H49" s="84">
        <v>0</v>
      </c>
      <c r="I49" s="88"/>
      <c r="J49" s="84">
        <v>0</v>
      </c>
      <c r="K49" s="89">
        <f t="shared" ref="K49:K51" si="0">D49+F49+H49+J49</f>
        <v>2322333.44</v>
      </c>
    </row>
    <row r="50" spans="2:11" ht="90" customHeight="1" x14ac:dyDescent="0.2">
      <c r="B50" s="45" t="s">
        <v>138</v>
      </c>
      <c r="C50" s="46" t="s">
        <v>136</v>
      </c>
      <c r="D50" s="87">
        <v>417332</v>
      </c>
      <c r="E50" s="83" t="s">
        <v>137</v>
      </c>
      <c r="F50" s="87">
        <v>104333</v>
      </c>
      <c r="G50" s="88"/>
      <c r="H50" s="84">
        <v>0</v>
      </c>
      <c r="I50" s="88"/>
      <c r="J50" s="84">
        <v>0</v>
      </c>
      <c r="K50" s="89">
        <f t="shared" si="0"/>
        <v>521665</v>
      </c>
    </row>
    <row r="51" spans="2:11" ht="90" customHeight="1" x14ac:dyDescent="0.2">
      <c r="B51" s="45" t="s">
        <v>139</v>
      </c>
      <c r="C51" s="46" t="s">
        <v>136</v>
      </c>
      <c r="D51" s="87">
        <v>1081603.1599999999</v>
      </c>
      <c r="E51" s="83" t="s">
        <v>137</v>
      </c>
      <c r="F51" s="87">
        <v>270400.78999999998</v>
      </c>
      <c r="G51" s="88"/>
      <c r="H51" s="84">
        <v>0</v>
      </c>
      <c r="I51" s="88"/>
      <c r="J51" s="84">
        <v>0</v>
      </c>
      <c r="K51" s="89">
        <f t="shared" si="0"/>
        <v>1352003.95</v>
      </c>
    </row>
    <row r="52" spans="2:11" ht="90" customHeight="1" x14ac:dyDescent="0.2">
      <c r="B52" s="45" t="s">
        <v>140</v>
      </c>
      <c r="C52" s="46" t="s">
        <v>136</v>
      </c>
      <c r="D52" s="87">
        <v>336000</v>
      </c>
      <c r="E52" s="83" t="s">
        <v>137</v>
      </c>
      <c r="F52" s="87">
        <v>84000</v>
      </c>
      <c r="G52" s="90"/>
      <c r="H52" s="84">
        <v>0</v>
      </c>
      <c r="I52" s="90"/>
      <c r="J52" s="84">
        <v>0</v>
      </c>
      <c r="K52" s="89">
        <f>D52+F52+H52+J52</f>
        <v>420000</v>
      </c>
    </row>
    <row r="53" spans="2:11" ht="90" customHeight="1" x14ac:dyDescent="0.2">
      <c r="B53" s="45" t="s">
        <v>141</v>
      </c>
      <c r="C53" s="46" t="s">
        <v>136</v>
      </c>
      <c r="D53" s="87">
        <v>960000</v>
      </c>
      <c r="E53" s="83" t="s">
        <v>137</v>
      </c>
      <c r="F53" s="87">
        <v>240000</v>
      </c>
      <c r="G53" s="90"/>
      <c r="H53" s="84">
        <v>0</v>
      </c>
      <c r="I53" s="90"/>
      <c r="J53" s="84">
        <v>0</v>
      </c>
      <c r="K53" s="89">
        <f>D53+F53+H53+J53</f>
        <v>1200000</v>
      </c>
    </row>
    <row r="54" spans="2:11" ht="90" customHeight="1" x14ac:dyDescent="0.2">
      <c r="B54" s="45" t="s">
        <v>142</v>
      </c>
      <c r="C54" s="46" t="s">
        <v>136</v>
      </c>
      <c r="D54" s="87">
        <v>619195.22</v>
      </c>
      <c r="E54" s="83" t="s">
        <v>137</v>
      </c>
      <c r="F54" s="87">
        <v>1405124.53</v>
      </c>
      <c r="G54" s="90"/>
      <c r="H54" s="84">
        <v>0</v>
      </c>
      <c r="I54" s="90"/>
      <c r="J54" s="84">
        <v>0</v>
      </c>
      <c r="K54" s="89">
        <f>D54+F54+H54+J54</f>
        <v>2024319.75</v>
      </c>
    </row>
    <row r="55" spans="2:11" ht="90" customHeight="1" x14ac:dyDescent="0.2">
      <c r="B55" s="45" t="s">
        <v>143</v>
      </c>
      <c r="C55" s="46" t="s">
        <v>144</v>
      </c>
      <c r="D55" s="87">
        <v>23455061.02</v>
      </c>
      <c r="E55" s="83" t="s">
        <v>137</v>
      </c>
      <c r="F55" s="87">
        <v>23455061.02</v>
      </c>
      <c r="G55" s="90"/>
      <c r="H55" s="84">
        <v>0</v>
      </c>
      <c r="I55" s="90"/>
      <c r="J55" s="84">
        <v>0</v>
      </c>
      <c r="K55" s="89">
        <f>D55+F55+H55+J55</f>
        <v>46910122.039999999</v>
      </c>
    </row>
    <row r="56" spans="2:11" ht="90" customHeight="1" x14ac:dyDescent="0.2">
      <c r="B56" s="45" t="s">
        <v>145</v>
      </c>
      <c r="C56" s="46" t="s">
        <v>146</v>
      </c>
      <c r="D56" s="40">
        <v>2755996.06</v>
      </c>
      <c r="E56" s="83" t="s">
        <v>147</v>
      </c>
      <c r="F56" s="87">
        <v>643467</v>
      </c>
      <c r="G56" s="83" t="s">
        <v>148</v>
      </c>
      <c r="H56" s="87">
        <v>1732732.94</v>
      </c>
      <c r="I56" s="88" t="s">
        <v>149</v>
      </c>
      <c r="J56" s="87">
        <v>570244</v>
      </c>
      <c r="K56" s="89">
        <f>(D56+F56+H56+J56)</f>
        <v>5702440</v>
      </c>
    </row>
    <row r="57" spans="2:11" ht="90" customHeight="1" x14ac:dyDescent="0.2">
      <c r="B57" s="45" t="s">
        <v>145</v>
      </c>
      <c r="C57" s="46" t="s">
        <v>146</v>
      </c>
      <c r="D57" s="40">
        <v>5065073.84</v>
      </c>
      <c r="E57" s="83" t="s">
        <v>147</v>
      </c>
      <c r="F57" s="87">
        <v>1182588</v>
      </c>
      <c r="G57" s="83" t="s">
        <v>150</v>
      </c>
      <c r="H57" s="87">
        <v>3284482.16</v>
      </c>
      <c r="I57" s="88" t="s">
        <v>149</v>
      </c>
      <c r="J57" s="87">
        <v>948016</v>
      </c>
      <c r="K57" s="89">
        <f>(D57+F57+H57+J57)</f>
        <v>10480160</v>
      </c>
    </row>
    <row r="58" spans="2:11" ht="90" customHeight="1" x14ac:dyDescent="0.2">
      <c r="B58" s="63" t="s">
        <v>151</v>
      </c>
      <c r="C58" s="64" t="s">
        <v>152</v>
      </c>
      <c r="D58" s="91">
        <v>8165715373.3299999</v>
      </c>
      <c r="E58" s="64" t="s">
        <v>153</v>
      </c>
      <c r="F58" s="91">
        <v>1243908654.51</v>
      </c>
      <c r="G58" s="64"/>
      <c r="H58" s="84">
        <v>0</v>
      </c>
      <c r="I58" s="90"/>
      <c r="J58" s="84">
        <v>0</v>
      </c>
      <c r="K58" s="92">
        <f>+D58+F58</f>
        <v>9409624027.8400002</v>
      </c>
    </row>
    <row r="59" spans="2:11" ht="90" customHeight="1" x14ac:dyDescent="0.2">
      <c r="B59" s="45" t="s">
        <v>154</v>
      </c>
      <c r="C59" s="46" t="s">
        <v>155</v>
      </c>
      <c r="D59" s="93">
        <v>4171400</v>
      </c>
      <c r="E59" s="46" t="s">
        <v>156</v>
      </c>
      <c r="F59" s="40">
        <v>9114874</v>
      </c>
      <c r="G59" s="43"/>
      <c r="H59" s="84">
        <v>0</v>
      </c>
      <c r="I59" s="90"/>
      <c r="J59" s="84">
        <v>0</v>
      </c>
      <c r="K59" s="94">
        <f>D59+F59+H59+J59</f>
        <v>13286274</v>
      </c>
    </row>
    <row r="60" spans="2:11" ht="90" customHeight="1" x14ac:dyDescent="0.2">
      <c r="B60" s="45" t="s">
        <v>157</v>
      </c>
      <c r="C60" s="55" t="s">
        <v>158</v>
      </c>
      <c r="D60" s="93">
        <v>198773185.56</v>
      </c>
      <c r="E60" s="55" t="s">
        <v>159</v>
      </c>
      <c r="F60" s="93">
        <v>146418749</v>
      </c>
      <c r="G60" s="56"/>
      <c r="H60" s="84">
        <v>0</v>
      </c>
      <c r="I60" s="90"/>
      <c r="J60" s="84">
        <v>0</v>
      </c>
      <c r="K60" s="94">
        <f>D60+F60+H60+J60</f>
        <v>345191934.56</v>
      </c>
    </row>
    <row r="61" spans="2:11" ht="90" customHeight="1" x14ac:dyDescent="0.2">
      <c r="B61" s="26" t="s">
        <v>160</v>
      </c>
      <c r="C61" s="69" t="s">
        <v>161</v>
      </c>
      <c r="D61" s="95">
        <v>68295877</v>
      </c>
      <c r="E61" s="27" t="s">
        <v>162</v>
      </c>
      <c r="F61" s="96">
        <v>24856776</v>
      </c>
      <c r="G61" s="97"/>
      <c r="H61" s="84">
        <v>0</v>
      </c>
      <c r="I61" s="90"/>
      <c r="J61" s="84">
        <v>0</v>
      </c>
      <c r="K61" s="98">
        <f>+D61+F61+H61+J61</f>
        <v>93152653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4T2019</vt:lpstr>
      <vt:lpstr>'RECURSOS CONCURRENTES 4T2019'!Títulos_a_imprimir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UIPPE</cp:lastModifiedBy>
  <cp:lastPrinted>2020-05-15T20:56:38Z</cp:lastPrinted>
  <dcterms:created xsi:type="dcterms:W3CDTF">2019-07-29T16:37:16Z</dcterms:created>
  <dcterms:modified xsi:type="dcterms:W3CDTF">2020-05-15T20:56:40Z</dcterms:modified>
</cp:coreProperties>
</file>