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19A0F952-0A13-4903-8E6C-7A5A4B4F82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URSOS CONCURRENTES 4T2022" sheetId="1" r:id="rId1"/>
  </sheets>
  <definedNames>
    <definedName name="_xlnm.Print_Titles" localSheetId="0">'RECURSOS CONCURRENTES 4T2022'!$1:$7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1" l="1"/>
  <c r="K54" i="1"/>
  <c r="K48" i="1" l="1"/>
  <c r="K47" i="1"/>
  <c r="K46" i="1"/>
  <c r="K45" i="1" l="1"/>
  <c r="K44" i="1"/>
  <c r="K43" i="1"/>
  <c r="D42" i="1"/>
  <c r="K42" i="1" s="1"/>
  <c r="K41" i="1"/>
  <c r="K40" i="1"/>
  <c r="K39" i="1"/>
  <c r="K38" i="1"/>
  <c r="K37" i="1"/>
  <c r="K36" i="1"/>
  <c r="K35" i="1"/>
  <c r="J33" i="1"/>
  <c r="K33" i="1" s="1"/>
  <c r="F32" i="1"/>
  <c r="K32" i="1" s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J14" i="1"/>
  <c r="K14" i="1" s="1"/>
  <c r="K11" i="1"/>
  <c r="K10" i="1"/>
  <c r="K9" i="1"/>
  <c r="K8" i="1"/>
</calcChain>
</file>

<file path=xl/sharedStrings.xml><?xml version="1.0" encoding="utf-8"?>
<sst xmlns="http://schemas.openxmlformats.org/spreadsheetml/2006/main" count="199" uniqueCount="147">
  <si>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</si>
  <si>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</si>
  <si>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</si>
  <si>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</si>
  <si>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</si>
  <si>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</si>
  <si>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</si>
  <si>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</si>
  <si>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</si>
  <si>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</si>
  <si>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</si>
  <si>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</si>
  <si>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</si>
  <si>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</si>
  <si>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</si>
  <si>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</si>
  <si>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</si>
  <si>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</si>
  <si>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</si>
  <si>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4to del año 2022)</t>
  </si>
  <si>
    <t xml:space="preserve">Convenio de Coordinación para la creación, operación y apoyo financiero del Tecnológico de Estudios Superiores de San Felipe del Progreso </t>
  </si>
  <si>
    <t>Secretaría de Educación Pública/Subsecretaria de Educación Media Superior y Superior</t>
  </si>
  <si>
    <t>Secretaría de Educación del Gobierno del Estado de México</t>
  </si>
  <si>
    <t>Tecnológico de Estudios Superiores de San Felipe del Progreso</t>
  </si>
  <si>
    <t>Subsidio Ordinario Universidad Estatal del Valle de Toluca</t>
  </si>
  <si>
    <t>Secretaria de Educación Pública/ Subsecretaria de Educación Media Superior y Superior</t>
  </si>
  <si>
    <t>Secretaria de Educación del Gobierno del Estado de México</t>
  </si>
  <si>
    <t>Universidad Estatal del Valle de Toluca.</t>
  </si>
  <si>
    <t>Convenio Marco de Colaboración para el Apoyo Financiero. Universidad Mexiquense del Bicentenario.</t>
  </si>
  <si>
    <t xml:space="preserve">Secretaría de Educación  Pública/ Subsecretaria de Educación Media  Superior y Superior </t>
  </si>
  <si>
    <t>Universidad Mexiquense del Bicentenario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</si>
  <si>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</si>
  <si>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</si>
  <si>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México</t>
  </si>
  <si>
    <t>Convenio de Coordinación para el establecimiento, operación y apoyo financiero del Telebachillerato Comunitario en el Estado de México</t>
  </si>
  <si>
    <t>Convenio Específico para la Asignación de Recursos Financieros para la Operación de la Universidad Tecnológica "Fidel Velázquez"</t>
  </si>
  <si>
    <t>Secretaría de Educación Pública/ Dirección General de Universidades Tecnológicas  y Politécnicas</t>
  </si>
  <si>
    <t>Secretaría de Educación / Gobierno del Estado de México</t>
  </si>
  <si>
    <t>Universidad Tecnológica Fidel Velázquez</t>
  </si>
  <si>
    <t>Subsidio para organismos descentralizados estatales al Tecnológico de Estudios Superiores de Coacalco</t>
  </si>
  <si>
    <t>Secretaría de Educación Pública Tecnológico  Nacional de México</t>
  </si>
  <si>
    <t>Tecnológico  de Estudios Superiores de Coacalco.</t>
  </si>
  <si>
    <t>Subsidios Federales para Organismos Descentralizados Estatales/Tecnológico de Estudios Superiores de Chimalhuacán</t>
  </si>
  <si>
    <t>Secretaria de Educación Pública/Subsecretaria de Educación Media Superior y Superior</t>
  </si>
  <si>
    <t>Secretaria de Educación/Gobierno del Estado de México.</t>
  </si>
  <si>
    <t>Tecnológico de Estudios Superiores de Chimalhuacán</t>
  </si>
  <si>
    <t>Subsidios Federales para Organismos Descentralizados Universidad Politécnica de Chimalhuacán</t>
  </si>
  <si>
    <t>Secretaría de Educación Pública/Subsecretaría de Educación Media Superior y Superior</t>
  </si>
  <si>
    <t>Universidad Politécnica de Chimalhuacán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</si>
  <si>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</si>
  <si>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</si>
  <si>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</si>
  <si>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</si>
  <si>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>Convenio especifico para la asignación de recursos financieros para la operación de las Universidades Tecnológicas del Estado de México. Universidad Tecnológica del Valle de Toluca</t>
  </si>
  <si>
    <t>Universidad Tecnológica del Valle de Toluca.</t>
  </si>
  <si>
    <t xml:space="preserve">Convenio de Coordinación para la creación, operación y apoyo financiero del Tecnológico de Estudios Superiores de Jocotitlán. </t>
  </si>
  <si>
    <t>Secretaría de Educación Pública/ Subsecretaría de Educación Media Superior y Superior</t>
  </si>
  <si>
    <t>Secretaría de Educación del Gobierno del Estado</t>
  </si>
  <si>
    <t>Tecnológico de Estudios Superiores de Jocotitlán</t>
  </si>
  <si>
    <t xml:space="preserve">Convenio Específico para la Asignación de Recursos Financieros para la Operación de las Universidades Tecnológicas del Estado de México. Universidad Tecnológica de Zinacantepec </t>
  </si>
  <si>
    <t xml:space="preserve">Secretaria de Educación Pública/Subsecretaría de Educación Media Superior y Superior </t>
  </si>
  <si>
    <t xml:space="preserve">Subsidios Federales para Organismos Descentralizados Estatales. Universidad Estatal del Valle de Ecatepec. </t>
  </si>
  <si>
    <t>Universidad Estatal del Valle de Ecatepec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</si>
  <si>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</si>
  <si>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</si>
  <si>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Secretaría de Educación Gobierno del Estado de México</t>
  </si>
  <si>
    <t>Convenio de Apoyo Financiero Solidario Universidad Politécnica de Tecámac</t>
  </si>
  <si>
    <t>Secretaria de Educación Gobierno del Estado de México</t>
  </si>
  <si>
    <t>U006 Subsidios Federales para Organismos Descentralizados Estatales. Universidad Tecnológica de Nezahualcóyotl</t>
  </si>
  <si>
    <t>Convenio de Apoyo Financiero  Universidad Politécnica del Valle de México</t>
  </si>
  <si>
    <t xml:space="preserve">Secretaría de
Educación Pública/ Subsecretaría de Educación Superior </t>
  </si>
  <si>
    <t>Universidad Politécnica del Valle de México</t>
  </si>
  <si>
    <t>Educación Media Superior Tecnológica - Colegio de Estudios Científicos y Tecnológicos del Estado de México</t>
  </si>
  <si>
    <t xml:space="preserve">Secretaria de Educación Pública - Subsecretaria de Educación Media Superior </t>
  </si>
  <si>
    <t>Secretaria de Educación del Gobierno Estado de México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</si>
  <si>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</si>
  <si>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Media Superior y Superior</t>
  </si>
  <si>
    <t>Tecnológico de Estudios Superiores del Oriente del Estado de México</t>
  </si>
  <si>
    <t>Convenio de Coordinación para la creación, operación y apoyo Financiero de la Universidad Tecnológica del Sur del Estado de México</t>
  </si>
  <si>
    <t>Secretaria de Educación Pública / Coordinación General  de Universidades Tecnológicas y Politécnicas</t>
  </si>
  <si>
    <t>Secretaria de Educación Pública / Gobierno del Estado de México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</si>
  <si>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</si>
  <si>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</si>
  <si>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</si>
  <si>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</si>
  <si>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Subsidios Federales para organismos descentralizados Estatales/Tecnológico de Estudios Superiores de Villa Guerrero</t>
  </si>
  <si>
    <t>Convenio  de Apoyo Financiero Solidario. Tecnológico de Estudios Superiores de Jilotepec</t>
  </si>
  <si>
    <t>Tecnológico de Estudios Superiores de Jilotepec</t>
  </si>
  <si>
    <t>Convenio de Coordinación para la Creación, Operación y Apoyo Financiero. Universidad Politécnica de Texcoco</t>
  </si>
  <si>
    <t>Secretaría de Educación del Gobierno del Estado México</t>
  </si>
  <si>
    <t>Universidad Politécnica de Texcoco</t>
  </si>
  <si>
    <t>U006 Subsidios para organismos descentralizados estatales. Universidad Intercultural del Estado de México</t>
  </si>
  <si>
    <t>Secretaria de Educación Pública/Subsecretaría de Educación Media Superior y Superior</t>
  </si>
  <si>
    <t>Universidad Intercultural del Estado de México</t>
  </si>
  <si>
    <t xml:space="preserve">Convenio de Coordinación para la creación, Operación y Apoyo Financiero.                                             Universidad Politécnica de Cuautitlán Izcalli </t>
  </si>
  <si>
    <t>Universidad Politécnica de Cuautitlán Izcalli</t>
  </si>
  <si>
    <t>Convenio de Coordinación para la Creación, Operación y Apoyo Financiero de las Universidades Politécnicas. Universidad Politécnica Otzolotepec.</t>
  </si>
  <si>
    <t>Secretaría de Educación del Gobierno del Estado de México.</t>
  </si>
  <si>
    <t>Universidad Politécnica de Otzolotepec</t>
  </si>
  <si>
    <t>Secretaría de Educación Pública Subsecretaria de Educación Media Superior y Superior</t>
  </si>
  <si>
    <t>Tecnológico de Estudios Superiores de Valle de Bravo</t>
  </si>
  <si>
    <t>Apoyo Solidario para la Operación de las Universidades Politécnicas del Estado de México. Universidad Politécnica del Valle de Toluca.</t>
  </si>
  <si>
    <t>Secretaria de Educación Publica-Subsecretaria de Educación Media Superior y Superior</t>
  </si>
  <si>
    <t>Secretaria de Educación - Gobierno del Estado de México</t>
  </si>
  <si>
    <t xml:space="preserve">Educación para el Desarrollo Integral.- Tecnológico de Estudios Superiores de Tianguistenco. </t>
  </si>
  <si>
    <t>Secretaría de Educación
 Pública/Subsecretaría de Educación Media Superior y Superior.</t>
  </si>
  <si>
    <t>Tecnológico de Estudios Superiores de Tianguistenco</t>
  </si>
  <si>
    <t>Subsidios Federales para Organismos Descentralizados Estatales Colegio de Bachilleres del Estado de México</t>
  </si>
  <si>
    <t xml:space="preserve">Secretaría de Educación Pública </t>
  </si>
  <si>
    <t>Colegio de Bachilleres del Estado de México</t>
  </si>
  <si>
    <t>Convenio de Coordinación para la Creación, Operación y Apoyo Financiero. Universidad Politécnica de Atlautla</t>
  </si>
  <si>
    <t>Universidad Politécnica de Atlautla</t>
  </si>
  <si>
    <t>Educación Superior Tecnológica. Tecnológico de Estudios Superiores de Ixtapaluca.</t>
  </si>
  <si>
    <t>Tecnológico de Estudios Superiores de Ixtapaluca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</si>
  <si>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</si>
  <si>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</si>
  <si>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Tecnológico de Estudios Superiores de Cuautitlán Izcalli.</t>
  </si>
  <si>
    <t>Subsidios Federales para Organismos Descentralizados. Tecnológico de Estudios Superiores de Chalco.</t>
  </si>
  <si>
    <t>Secretaria de Educación Pública, Subsecretaria de Educación Media Superior y Superior.</t>
  </si>
  <si>
    <t>Secretaría de Educación, Gobierno del Estado de México</t>
  </si>
  <si>
    <t>Tecnológico de Estudios Superiores de Chalco</t>
  </si>
  <si>
    <t>Convenio de Apoyo Financiero Solidario. Universidad Politécnica de Atlacomulco</t>
  </si>
  <si>
    <t>Universidad Politécnica de Atlacomulco</t>
  </si>
  <si>
    <t>Apoyo a la Infraestructura Hidroagrícola/Rehabilitación Modernización y Tecnificación de Distritos de Riego</t>
  </si>
  <si>
    <t>Comisión Nacional del Agua</t>
  </si>
  <si>
    <t>Secretaría del Campo</t>
  </si>
  <si>
    <t>Apoyo a la Infraestructura Hidroagrícola/Equipamiento de Distritos de Riego</t>
  </si>
  <si>
    <t>Apoyo a la Infraestructura Hidroagrícola/Rehabilitación Modernización, Tecnificación y Equipamiento de Unidades de Riego</t>
  </si>
  <si>
    <t xml:space="preserve">Secretaría de Medio Ambiente y Recursos Naturales / Comisión Nacional del Agua </t>
  </si>
  <si>
    <t>Dirección General del Registro Nacional de Población e Identidad</t>
  </si>
  <si>
    <t>1,586.036.00</t>
  </si>
  <si>
    <t>Gobierno del Estado de México. Secretaria de Finanzas./Subsecretaria de Planeación y Presupuesto</t>
  </si>
  <si>
    <t>Comisión Nacional de Búsqueda</t>
  </si>
  <si>
    <t>Gobierno del Estado de México/ Secretaria de Justicia y Derechos Humanos</t>
  </si>
  <si>
    <t>Programa de Agua Potable, Drenaje y Tratamiento (PROAGUA) 2022</t>
  </si>
  <si>
    <t>Programa Capacitación Ambiental y Desarrollo Sustentable (CULTURA DEL AGUA) 2022</t>
  </si>
  <si>
    <t>Programa de Registro e Identificación de Población "Fortalecimiento del Registro Civil" (Acción nueva)</t>
  </si>
  <si>
    <t>Equipamiento 2022 de la Comisión de Búsqueda de Personas del Estado de México</t>
  </si>
  <si>
    <t>Subsidios federales para organismos descentralizados estatales.</t>
  </si>
  <si>
    <t>Secretaría de Educación Pública</t>
  </si>
  <si>
    <t>Secretaría del Trabajo</t>
  </si>
  <si>
    <t>Fondo de Aportaciones para la Seguridad Pública 2022</t>
  </si>
  <si>
    <t>Secretaría de Gobernación</t>
  </si>
  <si>
    <t>Secretaría de Finanzas del Estado de México</t>
  </si>
  <si>
    <t>Unidad Especializada de Primera Intervención para la Atención de Violencia de Género 2022</t>
  </si>
  <si>
    <t xml:space="preserve">Secretaria de Desarrollo Urbano y Obra                      Comisión del Agua del Estado de México 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</si>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</sst>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" fontId="7" fillId="0" borderId="18" xfId="9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 shrinkToFit="1"/>
    </xf>
    <xf numFmtId="4" fontId="6" fillId="0" borderId="18" xfId="0" applyNumberFormat="1" applyFont="1" applyBorder="1" applyAlignment="1">
      <alignment horizontal="center" vertical="center"/>
    </xf>
    <xf numFmtId="43" fontId="7" fillId="0" borderId="18" xfId="9" applyFont="1" applyBorder="1" applyAlignment="1">
      <alignment horizontal="left" vertical="center" wrapText="1"/>
    </xf>
    <xf numFmtId="4" fontId="7" fillId="0" borderId="18" xfId="9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wrapText="1"/>
    </xf>
    <xf numFmtId="43" fontId="2" fillId="0" borderId="18" xfId="9" applyFont="1" applyFill="1" applyBorder="1" applyAlignment="1">
      <alignment horizontal="left" vertical="center" wrapText="1"/>
    </xf>
    <xf numFmtId="4" fontId="2" fillId="0" borderId="18" xfId="9" applyNumberFormat="1" applyFont="1" applyFill="1" applyBorder="1" applyAlignment="1">
      <alignment horizontal="center" vertical="center"/>
    </xf>
    <xf numFmtId="43" fontId="2" fillId="3" borderId="18" xfId="9" applyFont="1" applyFill="1" applyBorder="1" applyAlignment="1">
      <alignment horizontal="left" vertical="center" wrapText="1"/>
    </xf>
    <xf numFmtId="4" fontId="2" fillId="3" borderId="18" xfId="12" applyNumberFormat="1" applyFont="1" applyFill="1" applyBorder="1" applyAlignment="1">
      <alignment horizontal="right" vertical="center"/>
    </xf>
    <xf numFmtId="4" fontId="6" fillId="0" borderId="18" xfId="9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4" fontId="2" fillId="2" borderId="18" xfId="9" applyNumberFormat="1" applyFont="1" applyFill="1" applyBorder="1" applyAlignment="1" applyProtection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8" xfId="9" applyNumberFormat="1" applyFont="1" applyFill="1" applyBorder="1" applyAlignment="1" applyProtection="1">
      <alignment horizontal="righ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" fontId="2" fillId="0" borderId="18" xfId="9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 shrinkToFit="1"/>
    </xf>
    <xf numFmtId="4" fontId="2" fillId="0" borderId="18" xfId="0" applyNumberFormat="1" applyFont="1" applyBorder="1" applyAlignment="1">
      <alignment horizontal="center" vertical="center"/>
    </xf>
    <xf numFmtId="43" fontId="2" fillId="0" borderId="18" xfId="9" applyFont="1" applyBorder="1" applyAlignment="1">
      <alignment horizontal="left" vertical="center" wrapText="1"/>
    </xf>
    <xf numFmtId="4" fontId="2" fillId="0" borderId="18" xfId="9" applyNumberFormat="1" applyFont="1" applyBorder="1" applyAlignment="1">
      <alignment horizontal="right" vertical="center"/>
    </xf>
    <xf numFmtId="4" fontId="6" fillId="0" borderId="18" xfId="9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4" fontId="6" fillId="0" borderId="18" xfId="9" applyNumberFormat="1" applyFont="1" applyBorder="1" applyAlignment="1">
      <alignment horizontal="right" vertical="center"/>
    </xf>
    <xf numFmtId="4" fontId="6" fillId="0" borderId="18" xfId="10" applyNumberFormat="1" applyFont="1" applyBorder="1" applyAlignment="1">
      <alignment horizontal="center" vertical="center"/>
    </xf>
    <xf numFmtId="4" fontId="6" fillId="0" borderId="18" xfId="1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6" fillId="0" borderId="18" xfId="9" applyNumberFormat="1" applyFont="1" applyFill="1" applyBorder="1" applyAlignment="1">
      <alignment horizontal="center" vertical="center"/>
    </xf>
    <xf numFmtId="43" fontId="6" fillId="0" borderId="18" xfId="9" applyFont="1" applyFill="1" applyBorder="1" applyAlignment="1">
      <alignment horizontal="left" vertical="center" wrapText="1"/>
    </xf>
    <xf numFmtId="4" fontId="6" fillId="0" borderId="18" xfId="9" applyNumberFormat="1" applyFont="1" applyFill="1" applyBorder="1" applyAlignment="1">
      <alignment horizontal="center" vertical="center" wrapText="1"/>
    </xf>
    <xf numFmtId="4" fontId="6" fillId="0" borderId="18" xfId="9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right" vertical="center"/>
    </xf>
    <xf numFmtId="4" fontId="2" fillId="2" borderId="18" xfId="10" applyNumberFormat="1" applyFont="1" applyFill="1" applyBorder="1" applyAlignment="1">
      <alignment horizontal="center" vertical="center"/>
    </xf>
    <xf numFmtId="44" fontId="6" fillId="0" borderId="18" xfId="1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/>
    </xf>
    <xf numFmtId="4" fontId="6" fillId="0" borderId="18" xfId="9" applyNumberFormat="1" applyFont="1" applyBorder="1" applyAlignment="1">
      <alignment horizontal="right" vertical="center" wrapText="1"/>
    </xf>
    <xf numFmtId="4" fontId="2" fillId="0" borderId="18" xfId="9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" fontId="2" fillId="0" borderId="18" xfId="9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left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7" fillId="0" borderId="18" xfId="9" applyNumberFormat="1" applyFont="1" applyFill="1" applyBorder="1" applyAlignment="1">
      <alignment horizontal="center" vertical="center"/>
    </xf>
    <xf numFmtId="4" fontId="7" fillId="0" borderId="18" xfId="9" applyNumberFormat="1" applyFont="1" applyFill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left" vertical="center" wrapText="1"/>
    </xf>
    <xf numFmtId="2" fontId="6" fillId="0" borderId="18" xfId="9" applyNumberFormat="1" applyFont="1" applyBorder="1" applyAlignment="1">
      <alignment horizontal="left" vertical="center" wrapText="1"/>
    </xf>
    <xf numFmtId="49" fontId="6" fillId="2" borderId="19" xfId="0" applyNumberFormat="1" applyFont="1" applyFill="1" applyBorder="1" applyAlignment="1">
      <alignment horizontal="left" vertical="center" wrapText="1"/>
    </xf>
    <xf numFmtId="4" fontId="6" fillId="2" borderId="19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left" vertical="center"/>
    </xf>
    <xf numFmtId="4" fontId="6" fillId="2" borderId="19" xfId="0" applyNumberFormat="1" applyFont="1" applyFill="1" applyBorder="1" applyAlignment="1">
      <alignment horizontal="right" vertical="center"/>
    </xf>
    <xf numFmtId="4" fontId="2" fillId="0" borderId="18" xfId="10" applyNumberFormat="1" applyFont="1" applyBorder="1" applyAlignment="1">
      <alignment horizontal="center" vertical="center" wrapText="1"/>
    </xf>
    <xf numFmtId="4" fontId="2" fillId="0" borderId="18" xfId="10" applyNumberFormat="1" applyFont="1" applyBorder="1" applyAlignment="1">
      <alignment horizontal="center" vertical="center"/>
    </xf>
    <xf numFmtId="44" fontId="6" fillId="0" borderId="18" xfId="10" applyFont="1" applyBorder="1" applyAlignment="1">
      <alignment horizontal="left" vertical="center"/>
    </xf>
    <xf numFmtId="4" fontId="2" fillId="0" borderId="18" xfId="10" applyNumberFormat="1" applyFont="1" applyBorder="1" applyAlignment="1">
      <alignment horizontal="right" vertical="center"/>
    </xf>
  </cellXfs>
  <cellStyles count="13">
    <cellStyle name="Millares" xfId="9" builtinId="3"/>
    <cellStyle name="Millares 2" xfId="1" xr:uid="{00000000-0005-0000-0000-000001000000}"/>
    <cellStyle name="Millares 2 2" xfId="2" xr:uid="{00000000-0005-0000-0000-000002000000}"/>
    <cellStyle name="Millares 3" xfId="8" xr:uid="{00000000-0005-0000-0000-000003000000}"/>
    <cellStyle name="Moneda" xfId="10" builtinId="4"/>
    <cellStyle name="Moneda 2" xfId="3" xr:uid="{00000000-0005-0000-0000-000005000000}"/>
    <cellStyle name="Moneda 3" xfId="5" xr:uid="{00000000-0005-0000-0000-000006000000}"/>
    <cellStyle name="Moneda 4" xfId="11" xr:uid="{00000000-0005-0000-0000-000007000000}"/>
    <cellStyle name="Normal" xfId="0" builtinId="0"/>
    <cellStyle name="Normal 2" xfId="4" xr:uid="{00000000-0005-0000-0000-000009000000}"/>
    <cellStyle name="Normal 2 10" xfId="7" xr:uid="{00000000-0005-0000-0000-00000A000000}"/>
    <cellStyle name="Normal 2 2" xfId="6" xr:uid="{00000000-0005-0000-0000-00000B000000}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5"/>
  <sheetViews>
    <sheetView tabSelected="1" zoomScaleNormal="100" workbookViewId="0">
      <selection activeCell="C8" sqref="C8"/>
    </sheetView>
  </sheetViews>
  <sheetFormatPr baseColWidth="10" defaultRowHeight="14.25" x14ac:dyDescent="0.2"/>
  <cols>
    <col min="1" max="1" width="1.42578125" style="1" customWidth="1"/>
    <col min="2" max="2" width="30.7109375" style="1" customWidth="1"/>
    <col min="3" max="3" width="18.85546875" style="1" customWidth="1"/>
    <col min="4" max="10" width="17.7109375" style="1" customWidth="1"/>
    <col min="11" max="11" width="18.7109375" style="1" customWidth="1"/>
    <col min="12" max="16384" width="11.42578125" style="1"/>
  </cols>
  <sheetData>
    <row r="1" spans="2:11" ht="15" thickBot="1" x14ac:dyDescent="0.25"/>
    <row r="2" spans="2:11" ht="15" thickTop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" thickBot="1" x14ac:dyDescent="0.25">
      <c r="B4" s="8" t="s">
        <v>19</v>
      </c>
      <c r="C4" s="9"/>
      <c r="D4" s="9"/>
      <c r="E4" s="9"/>
      <c r="F4" s="9"/>
      <c r="G4" s="9"/>
      <c r="H4" s="9"/>
      <c r="I4" s="9"/>
      <c r="J4" s="9"/>
      <c r="K4" s="10"/>
    </row>
    <row r="5" spans="2:11" ht="15" thickTop="1" x14ac:dyDescent="0.2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" thickBot="1" x14ac:dyDescent="0.25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90" customHeight="1" thickTop="1" x14ac:dyDescent="0.2">
      <c r="B8" s="21" t="s">
        <v>20</v>
      </c>
      <c r="C8" s="21" t="s">
        <v>21</v>
      </c>
      <c r="D8" s="22">
        <v>7728850</v>
      </c>
      <c r="E8" s="23" t="s">
        <v>22</v>
      </c>
      <c r="F8" s="22">
        <v>7112580.6600000001</v>
      </c>
      <c r="G8" s="24"/>
      <c r="H8" s="24">
        <v>0</v>
      </c>
      <c r="I8" s="25" t="s">
        <v>23</v>
      </c>
      <c r="J8" s="22">
        <v>187133</v>
      </c>
      <c r="K8" s="26">
        <f>D8+F8+J8</f>
        <v>15028563.66</v>
      </c>
    </row>
    <row r="9" spans="2:11" ht="90" customHeight="1" x14ac:dyDescent="0.2">
      <c r="B9" s="21" t="s">
        <v>24</v>
      </c>
      <c r="C9" s="21" t="s">
        <v>25</v>
      </c>
      <c r="D9" s="24">
        <v>5106213</v>
      </c>
      <c r="E9" s="21" t="s">
        <v>26</v>
      </c>
      <c r="F9" s="24">
        <v>9283114.0999999996</v>
      </c>
      <c r="G9" s="24"/>
      <c r="H9" s="24">
        <v>0</v>
      </c>
      <c r="I9" s="21" t="s">
        <v>27</v>
      </c>
      <c r="J9" s="24">
        <v>983289.65</v>
      </c>
      <c r="K9" s="27">
        <f>+F9+H9+J9+D9</f>
        <v>15372616.75</v>
      </c>
    </row>
    <row r="10" spans="2:11" ht="90" customHeight="1" x14ac:dyDescent="0.2">
      <c r="B10" s="28" t="s">
        <v>28</v>
      </c>
      <c r="C10" s="28" t="s">
        <v>29</v>
      </c>
      <c r="D10" s="24">
        <v>20423850</v>
      </c>
      <c r="E10" s="28" t="s">
        <v>22</v>
      </c>
      <c r="F10" s="24">
        <v>6064557.2300000004</v>
      </c>
      <c r="G10" s="24"/>
      <c r="H10" s="24">
        <v>0</v>
      </c>
      <c r="I10" s="28" t="s">
        <v>30</v>
      </c>
      <c r="J10" s="24">
        <v>968251.03</v>
      </c>
      <c r="K10" s="29">
        <f>+D10+F10+J10</f>
        <v>27456658.260000002</v>
      </c>
    </row>
    <row r="11" spans="2:11" ht="90" customHeight="1" x14ac:dyDescent="0.2">
      <c r="B11" s="30" t="s">
        <v>31</v>
      </c>
      <c r="C11" s="30" t="s">
        <v>32</v>
      </c>
      <c r="D11" s="31">
        <v>19085712</v>
      </c>
      <c r="E11" s="32" t="s">
        <v>33</v>
      </c>
      <c r="F11" s="33">
        <v>8045893</v>
      </c>
      <c r="G11" s="34"/>
      <c r="H11" s="34">
        <v>0</v>
      </c>
      <c r="I11" s="35"/>
      <c r="J11" s="34">
        <v>0</v>
      </c>
      <c r="K11" s="36">
        <f>D11+F11+J11</f>
        <v>27131605</v>
      </c>
    </row>
    <row r="12" spans="2:11" ht="90" customHeight="1" x14ac:dyDescent="0.2">
      <c r="B12" s="21" t="s">
        <v>34</v>
      </c>
      <c r="C12" s="30" t="s">
        <v>32</v>
      </c>
      <c r="D12" s="24">
        <v>59855906</v>
      </c>
      <c r="E12" s="21" t="s">
        <v>22</v>
      </c>
      <c r="F12" s="24">
        <v>46855906</v>
      </c>
      <c r="G12" s="24"/>
      <c r="H12" s="24">
        <v>0</v>
      </c>
      <c r="I12" s="37"/>
      <c r="J12" s="24">
        <v>0</v>
      </c>
      <c r="K12" s="27">
        <v>106711812</v>
      </c>
    </row>
    <row r="13" spans="2:11" ht="90" customHeight="1" x14ac:dyDescent="0.2">
      <c r="B13" s="38" t="s">
        <v>35</v>
      </c>
      <c r="C13" s="39" t="s">
        <v>36</v>
      </c>
      <c r="D13" s="40">
        <v>19729415</v>
      </c>
      <c r="E13" s="39" t="s">
        <v>37</v>
      </c>
      <c r="F13" s="40">
        <v>40212860.990000002</v>
      </c>
      <c r="G13" s="40"/>
      <c r="H13" s="24">
        <v>0</v>
      </c>
      <c r="I13" s="41" t="s">
        <v>38</v>
      </c>
      <c r="J13" s="40">
        <v>13516377.4</v>
      </c>
      <c r="K13" s="42">
        <v>73458653.390000001</v>
      </c>
    </row>
    <row r="14" spans="2:11" ht="90" customHeight="1" x14ac:dyDescent="0.2">
      <c r="B14" s="35" t="s">
        <v>39</v>
      </c>
      <c r="C14" s="35" t="s">
        <v>40</v>
      </c>
      <c r="D14" s="43">
        <v>16610760</v>
      </c>
      <c r="E14" s="39" t="s">
        <v>37</v>
      </c>
      <c r="F14" s="43">
        <v>17144634.27</v>
      </c>
      <c r="G14" s="34"/>
      <c r="H14" s="34">
        <v>0</v>
      </c>
      <c r="I14" s="35" t="s">
        <v>41</v>
      </c>
      <c r="J14" s="43">
        <f>878846.77-412737.83</f>
        <v>466108.94</v>
      </c>
      <c r="K14" s="36">
        <f>+D14+F14+J14</f>
        <v>34221503.209999993</v>
      </c>
    </row>
    <row r="15" spans="2:11" ht="90" customHeight="1" x14ac:dyDescent="0.2">
      <c r="B15" s="28" t="s">
        <v>42</v>
      </c>
      <c r="C15" s="28" t="s">
        <v>43</v>
      </c>
      <c r="D15" s="24">
        <v>12966948</v>
      </c>
      <c r="E15" s="28" t="s">
        <v>44</v>
      </c>
      <c r="F15" s="24">
        <v>15772556.08</v>
      </c>
      <c r="G15" s="24"/>
      <c r="H15" s="24">
        <v>0</v>
      </c>
      <c r="I15" s="28" t="s">
        <v>45</v>
      </c>
      <c r="J15" s="24">
        <v>1256491.77</v>
      </c>
      <c r="K15" s="27">
        <f>D15+F15+H15+J15</f>
        <v>29995995.849999998</v>
      </c>
    </row>
    <row r="16" spans="2:11" ht="90" customHeight="1" x14ac:dyDescent="0.2">
      <c r="B16" s="28" t="s">
        <v>46</v>
      </c>
      <c r="C16" s="28" t="s">
        <v>47</v>
      </c>
      <c r="D16" s="24">
        <v>7619354</v>
      </c>
      <c r="E16" s="28" t="s">
        <v>22</v>
      </c>
      <c r="F16" s="43">
        <v>9659206</v>
      </c>
      <c r="G16" s="24"/>
      <c r="H16" s="24">
        <v>0</v>
      </c>
      <c r="I16" s="35" t="s">
        <v>48</v>
      </c>
      <c r="J16" s="24">
        <v>5255766</v>
      </c>
      <c r="K16" s="27">
        <f>D16+F16+H16+J16</f>
        <v>22534326</v>
      </c>
    </row>
    <row r="17" spans="2:11" ht="90" customHeight="1" x14ac:dyDescent="0.2">
      <c r="B17" s="44" t="s">
        <v>49</v>
      </c>
      <c r="C17" s="44" t="s">
        <v>50</v>
      </c>
      <c r="D17" s="45">
        <v>30313843</v>
      </c>
      <c r="E17" s="44" t="s">
        <v>51</v>
      </c>
      <c r="F17" s="45">
        <v>44561080.5</v>
      </c>
      <c r="G17" s="46"/>
      <c r="H17" s="45">
        <v>0</v>
      </c>
      <c r="I17" s="44" t="s">
        <v>52</v>
      </c>
      <c r="J17" s="45">
        <v>991284.37</v>
      </c>
      <c r="K17" s="47">
        <f>+D17+F17+H17+J17</f>
        <v>75866207.870000005</v>
      </c>
    </row>
    <row r="18" spans="2:11" ht="90" customHeight="1" x14ac:dyDescent="0.2">
      <c r="B18" s="28" t="s">
        <v>53</v>
      </c>
      <c r="C18" s="21" t="s">
        <v>25</v>
      </c>
      <c r="D18" s="24">
        <v>22327959.699999999</v>
      </c>
      <c r="E18" s="21" t="s">
        <v>26</v>
      </c>
      <c r="F18" s="24">
        <v>17419657.93</v>
      </c>
      <c r="G18" s="24"/>
      <c r="H18" s="24">
        <v>0</v>
      </c>
      <c r="I18" s="21" t="s">
        <v>54</v>
      </c>
      <c r="J18" s="24">
        <v>7485228</v>
      </c>
      <c r="K18" s="27">
        <f>+F18+H18+J18+D18</f>
        <v>47232845.629999995</v>
      </c>
    </row>
    <row r="19" spans="2:11" ht="90" customHeight="1" x14ac:dyDescent="0.2">
      <c r="B19" s="48" t="s">
        <v>55</v>
      </c>
      <c r="C19" s="48" t="s">
        <v>56</v>
      </c>
      <c r="D19" s="49">
        <v>12405984</v>
      </c>
      <c r="E19" s="50" t="s">
        <v>57</v>
      </c>
      <c r="F19" s="49">
        <v>11892588.58</v>
      </c>
      <c r="G19" s="51"/>
      <c r="H19" s="51">
        <v>0</v>
      </c>
      <c r="I19" s="52" t="s">
        <v>58</v>
      </c>
      <c r="J19" s="40">
        <v>232899</v>
      </c>
      <c r="K19" s="53">
        <f>D19+F19+J19</f>
        <v>24531471.579999998</v>
      </c>
    </row>
    <row r="20" spans="2:11" ht="90" customHeight="1" x14ac:dyDescent="0.2">
      <c r="B20" s="28" t="s">
        <v>59</v>
      </c>
      <c r="C20" s="28" t="s">
        <v>60</v>
      </c>
      <c r="D20" s="54">
        <v>6848445.96</v>
      </c>
      <c r="E20" s="28" t="s">
        <v>51</v>
      </c>
      <c r="F20" s="54">
        <v>8730006.6199999992</v>
      </c>
      <c r="G20" s="24"/>
      <c r="H20" s="54">
        <v>0</v>
      </c>
      <c r="I20" s="55"/>
      <c r="J20" s="54">
        <v>0</v>
      </c>
      <c r="K20" s="56">
        <f>D20+F20+H20+J20</f>
        <v>15578452.579999998</v>
      </c>
    </row>
    <row r="21" spans="2:11" ht="90" customHeight="1" x14ac:dyDescent="0.2">
      <c r="B21" s="28" t="s">
        <v>61</v>
      </c>
      <c r="C21" s="28" t="s">
        <v>60</v>
      </c>
      <c r="D21" s="24">
        <v>11494949</v>
      </c>
      <c r="E21" s="28" t="s">
        <v>26</v>
      </c>
      <c r="F21" s="24">
        <v>12459627</v>
      </c>
      <c r="G21" s="24"/>
      <c r="H21" s="24">
        <v>0</v>
      </c>
      <c r="I21" s="28" t="s">
        <v>62</v>
      </c>
      <c r="J21" s="24">
        <v>2267106.4300000002</v>
      </c>
      <c r="K21" s="27">
        <f>D21+F21+H21+J21</f>
        <v>26221682.43</v>
      </c>
    </row>
    <row r="22" spans="2:11" ht="90" customHeight="1" x14ac:dyDescent="0.2">
      <c r="B22" s="28" t="s">
        <v>63</v>
      </c>
      <c r="C22" s="28" t="s">
        <v>64</v>
      </c>
      <c r="D22" s="57">
        <v>8505938</v>
      </c>
      <c r="E22" s="28" t="s">
        <v>65</v>
      </c>
      <c r="F22" s="57">
        <v>7971470.2700000005</v>
      </c>
      <c r="G22" s="24"/>
      <c r="H22" s="57">
        <v>0</v>
      </c>
      <c r="I22" s="55"/>
      <c r="J22" s="57">
        <v>0</v>
      </c>
      <c r="K22" s="58">
        <f>D22+F22+H22+J22</f>
        <v>16477408.27</v>
      </c>
    </row>
    <row r="23" spans="2:11" ht="90" customHeight="1" x14ac:dyDescent="0.2">
      <c r="B23" s="28" t="s">
        <v>66</v>
      </c>
      <c r="C23" s="28" t="s">
        <v>64</v>
      </c>
      <c r="D23" s="40">
        <v>4888912</v>
      </c>
      <c r="E23" s="59" t="s">
        <v>67</v>
      </c>
      <c r="F23" s="40">
        <v>5880146.71</v>
      </c>
      <c r="G23" s="60"/>
      <c r="H23" s="57">
        <v>0</v>
      </c>
      <c r="I23" s="59"/>
      <c r="J23" s="57">
        <v>0</v>
      </c>
      <c r="K23" s="61">
        <f>D23+F23+H23+J23</f>
        <v>10769058.710000001</v>
      </c>
    </row>
    <row r="24" spans="2:11" ht="90" customHeight="1" x14ac:dyDescent="0.2">
      <c r="B24" s="62" t="s">
        <v>68</v>
      </c>
      <c r="C24" s="62" t="s">
        <v>47</v>
      </c>
      <c r="D24" s="63">
        <v>19828288</v>
      </c>
      <c r="E24" s="62" t="s">
        <v>22</v>
      </c>
      <c r="F24" s="63">
        <v>34225168.490000002</v>
      </c>
      <c r="G24" s="63"/>
      <c r="H24" s="34">
        <v>0</v>
      </c>
      <c r="I24" s="64"/>
      <c r="J24" s="34">
        <v>0</v>
      </c>
      <c r="K24" s="65">
        <f>SUM(D24:J24)</f>
        <v>54053456.490000002</v>
      </c>
    </row>
    <row r="25" spans="2:11" ht="90" customHeight="1" x14ac:dyDescent="0.2">
      <c r="B25" s="21" t="s">
        <v>69</v>
      </c>
      <c r="C25" s="21" t="s">
        <v>70</v>
      </c>
      <c r="D25" s="66">
        <v>45885315</v>
      </c>
      <c r="E25" s="67" t="s">
        <v>22</v>
      </c>
      <c r="F25" s="66">
        <v>47043443.960000001</v>
      </c>
      <c r="G25" s="68"/>
      <c r="H25" s="68">
        <v>0</v>
      </c>
      <c r="I25" s="67" t="s">
        <v>71</v>
      </c>
      <c r="J25" s="66">
        <v>40367168</v>
      </c>
      <c r="K25" s="69">
        <f>+D25+F25+J25</f>
        <v>133295926.96000001</v>
      </c>
    </row>
    <row r="26" spans="2:11" ht="90" customHeight="1" x14ac:dyDescent="0.2">
      <c r="B26" s="28" t="s">
        <v>72</v>
      </c>
      <c r="C26" s="30" t="s">
        <v>73</v>
      </c>
      <c r="D26" s="31">
        <v>169648991.5</v>
      </c>
      <c r="E26" s="30" t="s">
        <v>74</v>
      </c>
      <c r="F26" s="70">
        <v>154965264.68000001</v>
      </c>
      <c r="G26" s="24"/>
      <c r="H26" s="24">
        <v>0</v>
      </c>
      <c r="I26" s="55"/>
      <c r="J26" s="24">
        <v>0</v>
      </c>
      <c r="K26" s="71">
        <f>D26+F26+H26+J26</f>
        <v>324614256.18000001</v>
      </c>
    </row>
    <row r="27" spans="2:11" ht="90" customHeight="1" x14ac:dyDescent="0.2">
      <c r="B27" s="28" t="s">
        <v>75</v>
      </c>
      <c r="C27" s="28" t="s">
        <v>76</v>
      </c>
      <c r="D27" s="54">
        <v>11741036</v>
      </c>
      <c r="E27" s="28" t="s">
        <v>22</v>
      </c>
      <c r="F27" s="66">
        <v>14526017.210000001</v>
      </c>
      <c r="G27" s="24"/>
      <c r="H27" s="24">
        <v>0</v>
      </c>
      <c r="I27" s="28" t="s">
        <v>77</v>
      </c>
      <c r="J27" s="54">
        <v>4810178.8</v>
      </c>
      <c r="K27" s="56">
        <f>+D27+F27+H27+J27</f>
        <v>31077232.010000002</v>
      </c>
    </row>
    <row r="28" spans="2:11" ht="90" customHeight="1" x14ac:dyDescent="0.2">
      <c r="B28" s="28" t="s">
        <v>78</v>
      </c>
      <c r="C28" s="28" t="s">
        <v>79</v>
      </c>
      <c r="D28" s="72">
        <v>5542251</v>
      </c>
      <c r="E28" s="73" t="s">
        <v>80</v>
      </c>
      <c r="F28" s="72">
        <v>14914893.449999999</v>
      </c>
      <c r="G28" s="24"/>
      <c r="H28" s="24">
        <v>0</v>
      </c>
      <c r="I28" s="74"/>
      <c r="J28" s="24">
        <v>0</v>
      </c>
      <c r="K28" s="29">
        <f>D28+F28+H28+J28</f>
        <v>20457144.449999999</v>
      </c>
    </row>
    <row r="29" spans="2:11" ht="90" customHeight="1" x14ac:dyDescent="0.2">
      <c r="B29" s="28" t="s">
        <v>81</v>
      </c>
      <c r="C29" s="28" t="s">
        <v>82</v>
      </c>
      <c r="D29" s="54">
        <v>8557337</v>
      </c>
      <c r="E29" s="28" t="s">
        <v>83</v>
      </c>
      <c r="F29" s="54">
        <v>6397241.7699999996</v>
      </c>
      <c r="G29" s="54"/>
      <c r="H29" s="54">
        <v>0</v>
      </c>
      <c r="I29" s="28" t="s">
        <v>84</v>
      </c>
      <c r="J29" s="54">
        <v>986127.24</v>
      </c>
      <c r="K29" s="56">
        <f>+D29+F29+H29+J29</f>
        <v>15940706.01</v>
      </c>
    </row>
    <row r="30" spans="2:11" ht="90" customHeight="1" x14ac:dyDescent="0.2">
      <c r="B30" s="21" t="s">
        <v>85</v>
      </c>
      <c r="C30" s="21" t="s">
        <v>76</v>
      </c>
      <c r="D30" s="43">
        <v>30388832</v>
      </c>
      <c r="E30" s="21" t="s">
        <v>22</v>
      </c>
      <c r="F30" s="43">
        <v>26428810.460000001</v>
      </c>
      <c r="G30" s="34"/>
      <c r="H30" s="34">
        <v>0</v>
      </c>
      <c r="I30" s="21"/>
      <c r="J30" s="34">
        <v>0</v>
      </c>
      <c r="K30" s="75">
        <f>+D30+F30+H30+J30</f>
        <v>56817642.460000001</v>
      </c>
    </row>
    <row r="31" spans="2:11" ht="90" customHeight="1" x14ac:dyDescent="0.2">
      <c r="B31" s="28" t="s">
        <v>86</v>
      </c>
      <c r="C31" s="28" t="s">
        <v>76</v>
      </c>
      <c r="D31" s="24">
        <v>7752572</v>
      </c>
      <c r="E31" s="28" t="s">
        <v>65</v>
      </c>
      <c r="F31" s="24">
        <v>7210533.3700000001</v>
      </c>
      <c r="G31" s="24"/>
      <c r="H31" s="24">
        <v>0</v>
      </c>
      <c r="I31" s="28" t="s">
        <v>87</v>
      </c>
      <c r="J31" s="24">
        <v>333217.12</v>
      </c>
      <c r="K31" s="27">
        <f>SUM(D31+F31+J31)</f>
        <v>15296322.49</v>
      </c>
    </row>
    <row r="32" spans="2:11" ht="90" customHeight="1" x14ac:dyDescent="0.2">
      <c r="B32" s="28" t="s">
        <v>88</v>
      </c>
      <c r="C32" s="28" t="s">
        <v>56</v>
      </c>
      <c r="D32" s="43">
        <v>3537518</v>
      </c>
      <c r="E32" s="28" t="s">
        <v>89</v>
      </c>
      <c r="F32" s="54">
        <f>79581.48+491272.5+45751+491272.5+44214.33+533986+491272.5+491272.5+41113+39575.43+560847+35383.5+560847+33846.93</f>
        <v>3940235.6700000004</v>
      </c>
      <c r="G32" s="34"/>
      <c r="H32" s="51">
        <v>0</v>
      </c>
      <c r="I32" s="28" t="s">
        <v>90</v>
      </c>
      <c r="J32" s="76">
        <v>2357843</v>
      </c>
      <c r="K32" s="36">
        <f>D32+F32+J32</f>
        <v>9835596.6699999999</v>
      </c>
    </row>
    <row r="33" spans="2:11" ht="90" customHeight="1" x14ac:dyDescent="0.2">
      <c r="B33" s="44" t="s">
        <v>91</v>
      </c>
      <c r="C33" s="44" t="s">
        <v>92</v>
      </c>
      <c r="D33" s="40">
        <v>17493214</v>
      </c>
      <c r="E33" s="62" t="s">
        <v>22</v>
      </c>
      <c r="F33" s="40">
        <v>18814626</v>
      </c>
      <c r="G33" s="51"/>
      <c r="H33" s="51">
        <v>0</v>
      </c>
      <c r="I33" s="62" t="s">
        <v>93</v>
      </c>
      <c r="J33" s="40">
        <f>726786.14+84.79</f>
        <v>726870.93</v>
      </c>
      <c r="K33" s="29">
        <f>D33+F33+H33+J33</f>
        <v>37034710.93</v>
      </c>
    </row>
    <row r="34" spans="2:11" ht="90" customHeight="1" x14ac:dyDescent="0.2">
      <c r="B34" s="28" t="s">
        <v>94</v>
      </c>
      <c r="C34" s="28" t="s">
        <v>43</v>
      </c>
      <c r="D34" s="34">
        <v>3335884.98</v>
      </c>
      <c r="E34" s="28" t="s">
        <v>26</v>
      </c>
      <c r="F34" s="54">
        <v>1895512.38</v>
      </c>
      <c r="G34" s="24"/>
      <c r="H34" s="34">
        <v>0</v>
      </c>
      <c r="I34" s="28" t="s">
        <v>95</v>
      </c>
      <c r="J34" s="24">
        <v>1352443.81</v>
      </c>
      <c r="K34" s="56">
        <v>6583841.1699999999</v>
      </c>
    </row>
    <row r="35" spans="2:11" ht="90" customHeight="1" x14ac:dyDescent="0.2">
      <c r="B35" s="77" t="s">
        <v>96</v>
      </c>
      <c r="C35" s="77" t="s">
        <v>56</v>
      </c>
      <c r="D35" s="40">
        <v>6047740</v>
      </c>
      <c r="E35" s="77" t="s">
        <v>97</v>
      </c>
      <c r="F35" s="40">
        <v>18868679.260000002</v>
      </c>
      <c r="G35" s="63"/>
      <c r="H35" s="34">
        <v>0</v>
      </c>
      <c r="I35" s="77" t="s">
        <v>98</v>
      </c>
      <c r="J35" s="40">
        <v>3459941.42</v>
      </c>
      <c r="K35" s="78">
        <f>+D35+F35+H35+J35</f>
        <v>28376360.68</v>
      </c>
    </row>
    <row r="36" spans="2:11" ht="90" customHeight="1" x14ac:dyDescent="0.2">
      <c r="B36" s="79" t="s">
        <v>146</v>
      </c>
      <c r="C36" s="79" t="s">
        <v>99</v>
      </c>
      <c r="D36" s="24">
        <v>8587148</v>
      </c>
      <c r="E36" s="79" t="s">
        <v>22</v>
      </c>
      <c r="F36" s="24">
        <v>8787104</v>
      </c>
      <c r="G36" s="80"/>
      <c r="H36" s="24">
        <v>0</v>
      </c>
      <c r="I36" s="79" t="s">
        <v>100</v>
      </c>
      <c r="J36" s="24">
        <v>223494</v>
      </c>
      <c r="K36" s="27">
        <f>D36+F36+H36+J36</f>
        <v>17597746</v>
      </c>
    </row>
    <row r="37" spans="2:11" ht="90" customHeight="1" x14ac:dyDescent="0.2">
      <c r="B37" s="28" t="s">
        <v>101</v>
      </c>
      <c r="C37" s="28" t="s">
        <v>102</v>
      </c>
      <c r="D37" s="81">
        <v>6814475</v>
      </c>
      <c r="E37" s="28" t="s">
        <v>103</v>
      </c>
      <c r="F37" s="81">
        <v>10503153.960000001</v>
      </c>
      <c r="G37" s="81"/>
      <c r="H37" s="34">
        <v>0</v>
      </c>
      <c r="I37" s="55"/>
      <c r="J37" s="34">
        <v>0</v>
      </c>
      <c r="K37" s="82">
        <f>+D37+F37+H37+J37</f>
        <v>17317628.960000001</v>
      </c>
    </row>
    <row r="38" spans="2:11" ht="90" customHeight="1" x14ac:dyDescent="0.2">
      <c r="B38" s="21" t="s">
        <v>104</v>
      </c>
      <c r="C38" s="21" t="s">
        <v>105</v>
      </c>
      <c r="D38" s="24">
        <v>9462231</v>
      </c>
      <c r="E38" s="83" t="s">
        <v>22</v>
      </c>
      <c r="F38" s="70">
        <v>9275508.5700000003</v>
      </c>
      <c r="G38" s="84"/>
      <c r="H38" s="84">
        <v>0</v>
      </c>
      <c r="I38" s="83" t="s">
        <v>106</v>
      </c>
      <c r="J38" s="84">
        <v>199557</v>
      </c>
      <c r="K38" s="27">
        <f>D38+F38+H38+J38</f>
        <v>18937296.57</v>
      </c>
    </row>
    <row r="39" spans="2:11" ht="90" customHeight="1" x14ac:dyDescent="0.2">
      <c r="B39" s="28" t="s">
        <v>107</v>
      </c>
      <c r="C39" s="28" t="s">
        <v>108</v>
      </c>
      <c r="D39" s="24">
        <v>155701385.53999999</v>
      </c>
      <c r="E39" s="83" t="s">
        <v>22</v>
      </c>
      <c r="F39" s="24">
        <v>210253290.24000001</v>
      </c>
      <c r="G39" s="24"/>
      <c r="H39" s="24">
        <v>0</v>
      </c>
      <c r="I39" s="35" t="s">
        <v>109</v>
      </c>
      <c r="J39" s="24">
        <v>3164582.27</v>
      </c>
      <c r="K39" s="27">
        <f>D39+F39+H39+J39</f>
        <v>369119258.04999995</v>
      </c>
    </row>
    <row r="40" spans="2:11" ht="90" customHeight="1" x14ac:dyDescent="0.2">
      <c r="B40" s="28" t="s">
        <v>110</v>
      </c>
      <c r="C40" s="28" t="s">
        <v>56</v>
      </c>
      <c r="D40" s="54">
        <v>2836514</v>
      </c>
      <c r="E40" s="28" t="s">
        <v>89</v>
      </c>
      <c r="F40" s="66">
        <v>2041490.17</v>
      </c>
      <c r="G40" s="34"/>
      <c r="H40" s="66">
        <v>0</v>
      </c>
      <c r="I40" s="28" t="s">
        <v>111</v>
      </c>
      <c r="J40" s="68">
        <v>5609901.4800000004</v>
      </c>
      <c r="K40" s="36">
        <f>+D40+F40+J40</f>
        <v>10487905.65</v>
      </c>
    </row>
    <row r="41" spans="2:11" ht="90" customHeight="1" x14ac:dyDescent="0.2">
      <c r="B41" s="28" t="s">
        <v>112</v>
      </c>
      <c r="C41" s="28" t="s">
        <v>43</v>
      </c>
      <c r="D41" s="54">
        <v>9711782</v>
      </c>
      <c r="E41" s="28" t="s">
        <v>97</v>
      </c>
      <c r="F41" s="54">
        <v>8781612.1199999992</v>
      </c>
      <c r="G41" s="34"/>
      <c r="H41" s="43">
        <v>0</v>
      </c>
      <c r="I41" s="28" t="s">
        <v>113</v>
      </c>
      <c r="J41" s="54">
        <v>302074.45</v>
      </c>
      <c r="K41" s="36">
        <f>J41+F41+D41</f>
        <v>18795468.57</v>
      </c>
    </row>
    <row r="42" spans="2:11" ht="90" customHeight="1" x14ac:dyDescent="0.2">
      <c r="B42" s="28" t="s">
        <v>110</v>
      </c>
      <c r="C42" s="28" t="s">
        <v>56</v>
      </c>
      <c r="D42" s="54">
        <f>2836514+2985348</f>
        <v>5821862</v>
      </c>
      <c r="E42" s="28" t="s">
        <v>89</v>
      </c>
      <c r="F42" s="66">
        <v>2041490.17</v>
      </c>
      <c r="G42" s="34"/>
      <c r="H42" s="66">
        <v>0</v>
      </c>
      <c r="I42" s="28" t="s">
        <v>111</v>
      </c>
      <c r="J42" s="68">
        <v>2624553.48</v>
      </c>
      <c r="K42" s="36">
        <f>+D42+F42+J42</f>
        <v>10487905.65</v>
      </c>
    </row>
    <row r="43" spans="2:11" ht="90" customHeight="1" x14ac:dyDescent="0.2">
      <c r="B43" s="21" t="s">
        <v>114</v>
      </c>
      <c r="C43" s="21" t="s">
        <v>115</v>
      </c>
      <c r="D43" s="24">
        <v>16290905</v>
      </c>
      <c r="E43" s="21" t="s">
        <v>97</v>
      </c>
      <c r="F43" s="24">
        <v>52783978.380000003</v>
      </c>
      <c r="G43" s="34"/>
      <c r="H43" s="24">
        <v>0</v>
      </c>
      <c r="I43" s="21" t="s">
        <v>116</v>
      </c>
      <c r="J43" s="24">
        <v>1493489.16</v>
      </c>
      <c r="K43" s="27">
        <f>D43+F43+H43+J43</f>
        <v>70568372.539999992</v>
      </c>
    </row>
    <row r="44" spans="2:11" ht="90" customHeight="1" x14ac:dyDescent="0.2">
      <c r="B44" s="28" t="s">
        <v>117</v>
      </c>
      <c r="C44" s="28" t="s">
        <v>118</v>
      </c>
      <c r="D44" s="54">
        <v>9234814</v>
      </c>
      <c r="E44" s="30" t="s">
        <v>119</v>
      </c>
      <c r="F44" s="54">
        <v>11761589.59</v>
      </c>
      <c r="G44" s="24"/>
      <c r="H44" s="24">
        <v>0</v>
      </c>
      <c r="I44" s="28" t="s">
        <v>120</v>
      </c>
      <c r="J44" s="54">
        <v>691576.11</v>
      </c>
      <c r="K44" s="56">
        <f>+D44+F44+J44</f>
        <v>21687979.699999999</v>
      </c>
    </row>
    <row r="45" spans="2:11" ht="90" customHeight="1" x14ac:dyDescent="0.2">
      <c r="B45" s="85" t="s">
        <v>121</v>
      </c>
      <c r="C45" s="85" t="s">
        <v>56</v>
      </c>
      <c r="D45" s="54">
        <v>8577412</v>
      </c>
      <c r="E45" s="85" t="s">
        <v>97</v>
      </c>
      <c r="F45" s="54">
        <v>14918338</v>
      </c>
      <c r="G45" s="34"/>
      <c r="H45" s="54">
        <v>0</v>
      </c>
      <c r="I45" s="85" t="s">
        <v>122</v>
      </c>
      <c r="J45" s="54">
        <v>1695213.48</v>
      </c>
      <c r="K45" s="56">
        <f>+D45+F45+H45+J45</f>
        <v>25190963.48</v>
      </c>
    </row>
    <row r="46" spans="2:11" ht="90" customHeight="1" x14ac:dyDescent="0.2">
      <c r="B46" s="28" t="s">
        <v>123</v>
      </c>
      <c r="C46" s="28" t="s">
        <v>124</v>
      </c>
      <c r="D46" s="34">
        <v>11831286.619999999</v>
      </c>
      <c r="E46" s="35" t="s">
        <v>125</v>
      </c>
      <c r="F46" s="34">
        <v>11831286.65</v>
      </c>
      <c r="G46" s="24"/>
      <c r="H46" s="34">
        <v>0</v>
      </c>
      <c r="I46" s="37"/>
      <c r="J46" s="34">
        <v>0</v>
      </c>
      <c r="K46" s="36">
        <f t="shared" ref="K46:K48" si="0">D46+F46+H46+J46</f>
        <v>23662573.27</v>
      </c>
    </row>
    <row r="47" spans="2:11" ht="90" customHeight="1" x14ac:dyDescent="0.2">
      <c r="B47" s="28" t="s">
        <v>126</v>
      </c>
      <c r="C47" s="28" t="s">
        <v>124</v>
      </c>
      <c r="D47" s="34">
        <v>1347000</v>
      </c>
      <c r="E47" s="35" t="s">
        <v>125</v>
      </c>
      <c r="F47" s="34">
        <v>1347000</v>
      </c>
      <c r="G47" s="24"/>
      <c r="H47" s="34">
        <v>0</v>
      </c>
      <c r="I47" s="37"/>
      <c r="J47" s="34">
        <v>0</v>
      </c>
      <c r="K47" s="36">
        <f t="shared" si="0"/>
        <v>2694000</v>
      </c>
    </row>
    <row r="48" spans="2:11" ht="90" customHeight="1" x14ac:dyDescent="0.2">
      <c r="B48" s="28" t="s">
        <v>127</v>
      </c>
      <c r="C48" s="28" t="s">
        <v>124</v>
      </c>
      <c r="D48" s="34">
        <v>2854032.34</v>
      </c>
      <c r="E48" s="35" t="s">
        <v>125</v>
      </c>
      <c r="F48" s="34">
        <v>9330699.3599999994</v>
      </c>
      <c r="G48" s="24"/>
      <c r="H48" s="34">
        <v>0</v>
      </c>
      <c r="I48" s="37"/>
      <c r="J48" s="34">
        <v>0</v>
      </c>
      <c r="K48" s="36">
        <f t="shared" si="0"/>
        <v>12184731.699999999</v>
      </c>
    </row>
    <row r="49" spans="2:11" ht="90" customHeight="1" x14ac:dyDescent="0.2">
      <c r="B49" s="28" t="s">
        <v>134</v>
      </c>
      <c r="C49" s="21" t="s">
        <v>128</v>
      </c>
      <c r="D49" s="34">
        <v>36346800.719999999</v>
      </c>
      <c r="E49" s="28" t="s">
        <v>145</v>
      </c>
      <c r="F49" s="34">
        <v>41476370.729999997</v>
      </c>
      <c r="G49" s="34"/>
      <c r="H49" s="34">
        <v>0</v>
      </c>
      <c r="I49" s="86"/>
      <c r="J49" s="34">
        <v>0</v>
      </c>
      <c r="K49" s="36">
        <v>77823171.450000003</v>
      </c>
    </row>
    <row r="50" spans="2:11" ht="90" customHeight="1" x14ac:dyDescent="0.2">
      <c r="B50" s="21" t="s">
        <v>135</v>
      </c>
      <c r="C50" s="21" t="s">
        <v>128</v>
      </c>
      <c r="D50" s="34">
        <v>557215.64</v>
      </c>
      <c r="E50" s="28" t="s">
        <v>145</v>
      </c>
      <c r="F50" s="34">
        <v>557215.64</v>
      </c>
      <c r="G50" s="34"/>
      <c r="H50" s="34">
        <v>0</v>
      </c>
      <c r="I50" s="86"/>
      <c r="J50" s="34">
        <v>0</v>
      </c>
      <c r="K50" s="36">
        <v>1114431.28</v>
      </c>
    </row>
    <row r="51" spans="2:11" ht="90" customHeight="1" x14ac:dyDescent="0.2">
      <c r="B51" s="28" t="s">
        <v>136</v>
      </c>
      <c r="C51" s="28" t="s">
        <v>129</v>
      </c>
      <c r="D51" s="34" t="s">
        <v>130</v>
      </c>
      <c r="E51" s="28" t="s">
        <v>131</v>
      </c>
      <c r="F51" s="34">
        <v>679729.76</v>
      </c>
      <c r="G51" s="34"/>
      <c r="H51" s="34">
        <v>0</v>
      </c>
      <c r="I51" s="86"/>
      <c r="J51" s="34">
        <v>0</v>
      </c>
      <c r="K51" s="75">
        <v>2265765.7599999998</v>
      </c>
    </row>
    <row r="52" spans="2:11" ht="90" customHeight="1" x14ac:dyDescent="0.2">
      <c r="B52" s="28" t="s">
        <v>137</v>
      </c>
      <c r="C52" s="28" t="s">
        <v>132</v>
      </c>
      <c r="D52" s="34">
        <v>18868175</v>
      </c>
      <c r="E52" s="28" t="s">
        <v>133</v>
      </c>
      <c r="F52" s="34">
        <v>1886817.5</v>
      </c>
      <c r="G52" s="43"/>
      <c r="H52" s="43">
        <v>0</v>
      </c>
      <c r="I52" s="87"/>
      <c r="J52" s="43">
        <v>0</v>
      </c>
      <c r="K52" s="36">
        <v>20754992.5</v>
      </c>
    </row>
    <row r="53" spans="2:11" ht="90" customHeight="1" x14ac:dyDescent="0.2">
      <c r="B53" s="83" t="s">
        <v>138</v>
      </c>
      <c r="C53" s="88" t="s">
        <v>139</v>
      </c>
      <c r="D53" s="89">
        <v>255842359.19999999</v>
      </c>
      <c r="E53" s="88" t="s">
        <v>140</v>
      </c>
      <c r="F53" s="89">
        <v>209942548.03999999</v>
      </c>
      <c r="G53" s="89"/>
      <c r="H53" s="89">
        <v>0</v>
      </c>
      <c r="I53" s="90"/>
      <c r="J53" s="89">
        <v>0</v>
      </c>
      <c r="K53" s="91">
        <v>465784907.24000001</v>
      </c>
    </row>
    <row r="54" spans="2:11" ht="90" customHeight="1" x14ac:dyDescent="0.2">
      <c r="B54" s="28" t="s">
        <v>141</v>
      </c>
      <c r="C54" s="73" t="s">
        <v>142</v>
      </c>
      <c r="D54" s="92">
        <v>38728944</v>
      </c>
      <c r="E54" s="28" t="s">
        <v>143</v>
      </c>
      <c r="F54" s="93">
        <v>14165280</v>
      </c>
      <c r="G54" s="57"/>
      <c r="H54" s="57">
        <v>0</v>
      </c>
      <c r="I54" s="94"/>
      <c r="J54" s="57">
        <v>0</v>
      </c>
      <c r="K54" s="95">
        <f>+D54+F54+H54+J54</f>
        <v>52894224</v>
      </c>
    </row>
    <row r="55" spans="2:11" ht="90" customHeight="1" x14ac:dyDescent="0.2">
      <c r="B55" s="28" t="s">
        <v>144</v>
      </c>
      <c r="C55" s="73" t="s">
        <v>142</v>
      </c>
      <c r="D55" s="92">
        <v>4000000</v>
      </c>
      <c r="E55" s="28" t="s">
        <v>143</v>
      </c>
      <c r="F55" s="92">
        <v>4000000</v>
      </c>
      <c r="G55" s="57"/>
      <c r="H55" s="57">
        <v>0</v>
      </c>
      <c r="I55" s="94"/>
      <c r="J55" s="57">
        <v>0</v>
      </c>
      <c r="K55" s="95">
        <f>+D55+F55+H55+J55</f>
        <v>8000000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rintOptions horizontalCentered="1"/>
  <pageMargins left="0.39370078740157483" right="0.39370078740157483" top="0.39370078740157483" bottom="0.39370078740157483" header="0.31496062992125984" footer="0.31496062992125984"/>
  <pageSetup scale="68" fitToHeight="0" orientation="landscape" horizontalDpi="300" verticalDpi="300" r:id="rId1"/>
  <ignoredErrors>
    <ignoredError sqref="K41 K27:K28 K36 K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4T2022</vt:lpstr>
      <vt:lpstr>'RECURSOS CONCURRENTES 4T2022'!Títulos_a_imprimir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2023-02-22T20:41:17Z</cp:lastPrinted>
  <dcterms:created xsi:type="dcterms:W3CDTF">2019-07-29T16:37:16Z</dcterms:created>
  <dcterms:modified xsi:type="dcterms:W3CDTF">2023-02-22T20:41:27Z</dcterms:modified>
</cp:coreProperties>
</file>