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tabRatio="755"/>
  </bookViews>
  <sheets>
    <sheet name="1er. trimestre FAFEF 2019" sheetId="12" r:id="rId1"/>
  </sheets>
  <definedNames>
    <definedName name="_xlnm.Print_Titles" localSheetId="0">'1er. trimestre FAFEF 2019'!$1:$9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2" l="1"/>
  <c r="L32" i="12"/>
  <c r="J12" i="12" l="1"/>
  <c r="L36" i="12" l="1"/>
  <c r="L35" i="12"/>
  <c r="L34" i="12"/>
  <c r="L33" i="12"/>
  <c r="G30" i="12"/>
  <c r="L30" i="12" s="1"/>
  <c r="L31" i="12"/>
  <c r="L29" i="12"/>
  <c r="L25" i="12"/>
  <c r="L24" i="12"/>
  <c r="L23" i="12"/>
  <c r="L22" i="12"/>
  <c r="L21" i="12"/>
  <c r="G10" i="12"/>
  <c r="L10" i="12" s="1"/>
  <c r="F54" i="12"/>
  <c r="F49" i="12"/>
  <c r="G49" i="12" s="1"/>
  <c r="L28" i="12"/>
  <c r="L20" i="12"/>
  <c r="L19" i="12"/>
  <c r="L16" i="12"/>
  <c r="L15" i="12"/>
  <c r="F44" i="12" l="1"/>
  <c r="F51" i="12"/>
  <c r="F56" i="12"/>
  <c r="G51" i="12"/>
  <c r="G56" i="12"/>
</calcChain>
</file>

<file path=xl/sharedStrings.xml><?xml version="1.0" encoding="utf-8"?>
<sst xmlns="http://schemas.openxmlformats.org/spreadsheetml/2006/main" count="223" uniqueCount="77">
  <si>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</si>
  <si>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</si>
  <si>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</si>
  <si>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</si>
  <si>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</si>
  <si>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</si>
  <si>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</si>
  <si>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</si>
  <si>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</si>
  <si>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</si>
  <si>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</si>
  <si>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</si>
  <si>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</si>
  <si>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</si>
  <si>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</si>
  <si>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</si>
  <si>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</si>
  <si>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</si>
  <si>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</si>
  <si>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</si>
  <si>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</si>
  <si>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</si>
  <si>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</si>
  <si>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</si>
  <si>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</si>
  <si>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</si>
  <si>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</si>
  <si>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</si>
  <si>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 xml:space="preserve">Importe Pagado  1 </t>
  </si>
  <si>
    <t>(+)  Contratacion   1</t>
  </si>
  <si>
    <t>TIIE +4</t>
  </si>
  <si>
    <t xml:space="preserve">VIAS CONCESIONADAS DEL NORTE </t>
  </si>
  <si>
    <t xml:space="preserve">CASA DE PROYECTOS </t>
  </si>
  <si>
    <t>FRAPIMEX</t>
  </si>
  <si>
    <t>CONSTRUCCIONES Y SEÑALAMIENTO</t>
  </si>
  <si>
    <t>( Cifras Preliminares)</t>
  </si>
  <si>
    <t>PARTC.</t>
  </si>
  <si>
    <t>LAUNAK S,A</t>
  </si>
  <si>
    <t xml:space="preserve">PARTIC.  </t>
  </si>
  <si>
    <t>Obras que producen Beneficio a la Población</t>
  </si>
  <si>
    <t>CONSTRUCCIONES MAJORA</t>
  </si>
  <si>
    <t>INOVA SLAUFFLE</t>
  </si>
  <si>
    <t>(-)   Valor Nominal del Bono Cupon Cero</t>
  </si>
  <si>
    <t>(Miles de Pesos)</t>
  </si>
  <si>
    <t>21 años</t>
  </si>
  <si>
    <t>TIIE + 0.45pp</t>
  </si>
  <si>
    <t>BANCOMER 004</t>
  </si>
  <si>
    <t>Importe Total Saldo al 31 de Diciembre de 2018</t>
  </si>
  <si>
    <t>BANCOMER 005</t>
  </si>
  <si>
    <t>BANCOMER 008</t>
  </si>
  <si>
    <t>TIIE + 0.35pp</t>
  </si>
  <si>
    <t>TIIE + 0.38pp</t>
  </si>
  <si>
    <t>SANTANDER 006</t>
  </si>
  <si>
    <t>TIIE + 1.70pp</t>
  </si>
  <si>
    <t>SANTANDER 016 - 025</t>
  </si>
  <si>
    <t>BANORTE  003</t>
  </si>
  <si>
    <t>18 años</t>
  </si>
  <si>
    <t>BANORTE  015</t>
  </si>
  <si>
    <t>TIIE + 0.40.pp</t>
  </si>
  <si>
    <t>BANOBRAS 001</t>
  </si>
  <si>
    <t>TIIE + 0.47.pp</t>
  </si>
  <si>
    <t>BANOBRAS 002</t>
  </si>
  <si>
    <t>BANOBRAS (PROFISE)  010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</si>
  <si>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</si>
  <si>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</si>
  <si>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</si>
  <si>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</si>
  <si>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</si>
  <si>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</si>
  <si>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</si>
  <si>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</si>
  <si>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BANOBRAS (FONREC)  014</t>
  </si>
  <si>
    <t>26 MESES</t>
  </si>
  <si>
    <t>Del 01 de Enero al 31 de Marzo de 2019</t>
  </si>
  <si>
    <t>Deuda Pública Bruta Total al 31 de Diciembre de 2018</t>
  </si>
  <si>
    <t xml:space="preserve">BANCOMER </t>
  </si>
  <si>
    <t>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</si>
</sst>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"/>
    <numFmt numFmtId="165" formatCode="0.000"/>
    <numFmt numFmtId="166" formatCode="0.0"/>
    <numFmt numFmtId="167" formatCode="#,###.0,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167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/>
    <xf numFmtId="165" fontId="2" fillId="0" borderId="0" xfId="0" applyNumberFormat="1" applyFont="1"/>
    <xf numFmtId="4" fontId="2" fillId="0" borderId="0" xfId="0" applyNumberFormat="1" applyFont="1"/>
    <xf numFmtId="168" fontId="2" fillId="0" borderId="0" xfId="0" applyNumberFormat="1" applyFont="1"/>
    <xf numFmtId="0" fontId="5" fillId="0" borderId="1" xfId="0" applyFont="1" applyBorder="1" applyAlignment="1">
      <alignment horizontal="justify" vertical="center" wrapText="1"/>
    </xf>
    <xf numFmtId="164" fontId="2" fillId="0" borderId="0" xfId="0" applyNumberFormat="1" applyFont="1"/>
    <xf numFmtId="168" fontId="5" fillId="0" borderId="1" xfId="0" applyNumberFormat="1" applyFont="1" applyBorder="1"/>
    <xf numFmtId="0" fontId="8" fillId="0" borderId="0" xfId="0" applyFont="1"/>
    <xf numFmtId="4" fontId="2" fillId="0" borderId="0" xfId="0" applyNumberFormat="1" applyFont="1" applyAlignment="1"/>
    <xf numFmtId="0" fontId="7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2" fillId="0" borderId="12" xfId="0" applyFont="1" applyBorder="1"/>
    <xf numFmtId="0" fontId="7" fillId="0" borderId="1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" fontId="5" fillId="0" borderId="0" xfId="0" applyNumberFormat="1" applyFont="1" applyAlignment="1"/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/>
    <xf numFmtId="4" fontId="5" fillId="0" borderId="11" xfId="0" applyNumberFormat="1" applyFont="1" applyBorder="1"/>
    <xf numFmtId="168" fontId="6" fillId="0" borderId="1" xfId="0" applyNumberFormat="1" applyFont="1" applyBorder="1"/>
    <xf numFmtId="4" fontId="5" fillId="0" borderId="0" xfId="0" applyNumberFormat="1" applyFont="1"/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/>
    <xf numFmtId="4" fontId="5" fillId="0" borderId="0" xfId="0" applyNumberFormat="1" applyFont="1" applyBorder="1"/>
    <xf numFmtId="4" fontId="6" fillId="0" borderId="0" xfId="0" applyNumberFormat="1" applyFont="1" applyBorder="1"/>
    <xf numFmtId="168" fontId="5" fillId="0" borderId="0" xfId="0" applyNumberFormat="1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1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 applyAlignment="1">
      <alignment vertical="top" wrapText="1"/>
    </xf>
    <xf numFmtId="168" fontId="5" fillId="0" borderId="1" xfId="1" applyNumberFormat="1" applyFont="1" applyBorder="1"/>
    <xf numFmtId="168" fontId="5" fillId="0" borderId="12" xfId="0" applyNumberFormat="1" applyFont="1" applyBorder="1"/>
    <xf numFmtId="168" fontId="5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/>
    </xf>
    <xf numFmtId="4" fontId="7" fillId="0" borderId="0" xfId="0" applyNumberFormat="1" applyFont="1"/>
    <xf numFmtId="0" fontId="2" fillId="0" borderId="1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P65"/>
  <sheetViews>
    <sheetView tabSelected="1" topLeftCell="D1" workbookViewId="0">
      <selection activeCell="G11" sqref="G11"/>
    </sheetView>
  </sheetViews>
  <sheetFormatPr baseColWidth="10" defaultRowHeight="14.25" x14ac:dyDescent="0.2"/>
  <cols>
    <col min="1" max="1" width="2.7109375" style="1" customWidth="1"/>
    <col min="2" max="2" width="13.28515625" style="1" customWidth="1"/>
    <col min="3" max="3" width="7.85546875" style="1" customWidth="1"/>
    <col min="4" max="4" width="10.28515625" style="1" customWidth="1"/>
    <col min="5" max="5" width="31.42578125" style="1" customWidth="1"/>
    <col min="6" max="6" width="20.7109375" style="1" customWidth="1"/>
    <col min="7" max="7" width="18.28515625" style="1" customWidth="1"/>
    <col min="8" max="8" width="9" style="1" customWidth="1"/>
    <col min="9" max="9" width="9.5703125" style="1" customWidth="1"/>
    <col min="10" max="10" width="15.42578125" style="2" customWidth="1"/>
    <col min="11" max="11" width="10.5703125" style="2" customWidth="1"/>
    <col min="12" max="12" width="9.85546875" style="1" customWidth="1"/>
    <col min="13" max="13" width="4" style="1" customWidth="1"/>
    <col min="14" max="14" width="18.140625" style="1" customWidth="1"/>
    <col min="15" max="15" width="11.5703125" style="1" bestFit="1" customWidth="1"/>
    <col min="16" max="16384" width="11.42578125" style="1"/>
  </cols>
  <sheetData>
    <row r="1" spans="2:15" ht="9" customHeight="1" x14ac:dyDescent="0.2"/>
    <row r="2" spans="2:15" ht="15.75" x14ac:dyDescent="0.2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5" x14ac:dyDescent="0.2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5" x14ac:dyDescent="0.2">
      <c r="B4" s="6" t="s">
        <v>73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5" ht="12" customHeight="1" x14ac:dyDescent="0.2">
      <c r="B5" s="9" t="s">
        <v>43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5" ht="15.75" customHeight="1" x14ac:dyDescent="0.2">
      <c r="B6" s="12" t="s">
        <v>35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2:15" x14ac:dyDescent="0.2">
      <c r="B7" s="15" t="s">
        <v>2</v>
      </c>
      <c r="C7" s="16" t="s">
        <v>3</v>
      </c>
      <c r="D7" s="16" t="s">
        <v>4</v>
      </c>
      <c r="E7" s="15" t="s">
        <v>5</v>
      </c>
      <c r="F7" s="16" t="s">
        <v>6</v>
      </c>
      <c r="G7" s="16" t="s">
        <v>47</v>
      </c>
      <c r="H7" s="17"/>
      <c r="I7" s="17"/>
      <c r="J7" s="18" t="s">
        <v>7</v>
      </c>
      <c r="K7" s="19"/>
      <c r="L7" s="20"/>
    </row>
    <row r="8" spans="2:15" ht="24" x14ac:dyDescent="0.2">
      <c r="B8" s="21"/>
      <c r="C8" s="16"/>
      <c r="D8" s="16"/>
      <c r="E8" s="21"/>
      <c r="F8" s="16"/>
      <c r="G8" s="16"/>
      <c r="H8" s="22" t="s">
        <v>26</v>
      </c>
      <c r="I8" s="23" t="s">
        <v>8</v>
      </c>
      <c r="J8" s="15" t="s">
        <v>28</v>
      </c>
      <c r="K8" s="15" t="s">
        <v>25</v>
      </c>
      <c r="L8" s="24" t="s">
        <v>9</v>
      </c>
    </row>
    <row r="9" spans="2:15" x14ac:dyDescent="0.2">
      <c r="B9" s="25"/>
      <c r="C9" s="16"/>
      <c r="D9" s="16"/>
      <c r="E9" s="25"/>
      <c r="F9" s="16"/>
      <c r="G9" s="16"/>
      <c r="H9" s="22"/>
      <c r="I9" s="23"/>
      <c r="J9" s="25"/>
      <c r="K9" s="83"/>
      <c r="L9" s="26" t="s">
        <v>10</v>
      </c>
    </row>
    <row r="10" spans="2:15" ht="22.5" x14ac:dyDescent="0.2">
      <c r="B10" s="27" t="s">
        <v>11</v>
      </c>
      <c r="C10" s="27" t="s">
        <v>44</v>
      </c>
      <c r="D10" s="28" t="s">
        <v>45</v>
      </c>
      <c r="E10" s="27" t="s">
        <v>39</v>
      </c>
      <c r="F10" s="29" t="s">
        <v>46</v>
      </c>
      <c r="G10" s="30">
        <f>799899200</f>
        <v>799899200</v>
      </c>
      <c r="H10" s="31" t="s">
        <v>36</v>
      </c>
      <c r="I10" s="32">
        <v>1</v>
      </c>
      <c r="J10" s="30">
        <v>315200</v>
      </c>
      <c r="K10" s="31" t="s">
        <v>36</v>
      </c>
      <c r="L10" s="33">
        <f>J10/G10</f>
        <v>3.9404965025593226E-4</v>
      </c>
      <c r="N10" s="34"/>
      <c r="O10" s="35"/>
    </row>
    <row r="11" spans="2:15" ht="22.5" x14ac:dyDescent="0.2">
      <c r="B11" s="27" t="s">
        <v>11</v>
      </c>
      <c r="C11" s="27" t="s">
        <v>44</v>
      </c>
      <c r="D11" s="28" t="s">
        <v>50</v>
      </c>
      <c r="E11" s="27" t="s">
        <v>39</v>
      </c>
      <c r="F11" s="29" t="s">
        <v>48</v>
      </c>
      <c r="G11" s="30">
        <v>8498929000</v>
      </c>
      <c r="H11" s="31" t="s">
        <v>36</v>
      </c>
      <c r="I11" s="32">
        <v>1</v>
      </c>
      <c r="J11" s="30">
        <v>3349000</v>
      </c>
      <c r="K11" s="31" t="s">
        <v>36</v>
      </c>
      <c r="L11" s="33">
        <f t="shared" ref="L11:L28" si="0">J11/G11*100</f>
        <v>3.9404965025593229E-2</v>
      </c>
      <c r="N11" s="36"/>
      <c r="O11" s="35"/>
    </row>
    <row r="12" spans="2:15" ht="22.5" x14ac:dyDescent="0.2">
      <c r="B12" s="27" t="s">
        <v>11</v>
      </c>
      <c r="C12" s="27" t="s">
        <v>12</v>
      </c>
      <c r="D12" s="28" t="s">
        <v>51</v>
      </c>
      <c r="E12" s="27" t="s">
        <v>39</v>
      </c>
      <c r="F12" s="29" t="s">
        <v>49</v>
      </c>
      <c r="G12" s="30">
        <v>309993937.68000001</v>
      </c>
      <c r="H12" s="31" t="s">
        <v>36</v>
      </c>
      <c r="I12" s="32">
        <v>1</v>
      </c>
      <c r="J12" s="30">
        <f>365178.64+305705+92391+129869+78212.98</f>
        <v>971356.62</v>
      </c>
      <c r="K12" s="31" t="s">
        <v>36</v>
      </c>
      <c r="L12" s="33">
        <v>0</v>
      </c>
      <c r="N12" s="36"/>
      <c r="O12" s="35"/>
    </row>
    <row r="13" spans="2:15" ht="22.5" customHeight="1" x14ac:dyDescent="0.2">
      <c r="B13" s="27" t="s">
        <v>11</v>
      </c>
      <c r="C13" s="28" t="s">
        <v>76</v>
      </c>
      <c r="D13" s="28" t="s">
        <v>50</v>
      </c>
      <c r="E13" s="27" t="s">
        <v>39</v>
      </c>
      <c r="F13" s="29" t="s">
        <v>75</v>
      </c>
      <c r="G13" s="30">
        <v>0</v>
      </c>
      <c r="H13" s="31" t="s">
        <v>36</v>
      </c>
      <c r="I13" s="32">
        <v>1</v>
      </c>
      <c r="J13" s="30">
        <v>839234738</v>
      </c>
      <c r="K13" s="31" t="s">
        <v>36</v>
      </c>
      <c r="L13" s="33">
        <v>0</v>
      </c>
      <c r="N13" s="36"/>
      <c r="O13" s="35"/>
    </row>
    <row r="14" spans="2:15" ht="22.5" x14ac:dyDescent="0.2">
      <c r="B14" s="27" t="s">
        <v>11</v>
      </c>
      <c r="C14" s="27" t="s">
        <v>12</v>
      </c>
      <c r="D14" s="28" t="s">
        <v>50</v>
      </c>
      <c r="E14" s="27" t="s">
        <v>39</v>
      </c>
      <c r="F14" s="29" t="s">
        <v>52</v>
      </c>
      <c r="G14" s="30">
        <v>2998161000</v>
      </c>
      <c r="H14" s="31" t="s">
        <v>36</v>
      </c>
      <c r="I14" s="32">
        <v>1</v>
      </c>
      <c r="J14" s="30">
        <v>5664000</v>
      </c>
      <c r="K14" s="31" t="s">
        <v>36</v>
      </c>
      <c r="L14" s="33">
        <v>0</v>
      </c>
      <c r="N14" s="37"/>
      <c r="O14" s="35"/>
    </row>
    <row r="15" spans="2:15" ht="22.5" x14ac:dyDescent="0.2">
      <c r="B15" s="27" t="s">
        <v>11</v>
      </c>
      <c r="C15" s="27" t="s">
        <v>15</v>
      </c>
      <c r="D15" s="28" t="s">
        <v>53</v>
      </c>
      <c r="E15" s="27" t="s">
        <v>39</v>
      </c>
      <c r="F15" s="29" t="s">
        <v>54</v>
      </c>
      <c r="G15" s="30">
        <v>588947270.70000005</v>
      </c>
      <c r="H15" s="31" t="s">
        <v>36</v>
      </c>
      <c r="I15" s="32">
        <v>1</v>
      </c>
      <c r="J15" s="30">
        <v>21167123.5</v>
      </c>
      <c r="K15" s="31" t="s">
        <v>36</v>
      </c>
      <c r="L15" s="33">
        <f t="shared" si="0"/>
        <v>3.5940608867822021</v>
      </c>
      <c r="N15" s="34"/>
      <c r="O15" s="35"/>
    </row>
    <row r="16" spans="2:15" ht="22.5" x14ac:dyDescent="0.2">
      <c r="B16" s="27" t="s">
        <v>11</v>
      </c>
      <c r="C16" s="27" t="s">
        <v>12</v>
      </c>
      <c r="D16" s="28" t="s">
        <v>14</v>
      </c>
      <c r="E16" s="27" t="s">
        <v>39</v>
      </c>
      <c r="F16" s="29" t="s">
        <v>55</v>
      </c>
      <c r="G16" s="30">
        <v>13391785800</v>
      </c>
      <c r="H16" s="31" t="s">
        <v>36</v>
      </c>
      <c r="I16" s="32">
        <v>1</v>
      </c>
      <c r="J16" s="30">
        <v>25299200</v>
      </c>
      <c r="K16" s="31" t="s">
        <v>36</v>
      </c>
      <c r="L16" s="33">
        <f t="shared" si="0"/>
        <v>0.18891580538870328</v>
      </c>
      <c r="N16" s="36"/>
      <c r="O16" s="35"/>
    </row>
    <row r="17" spans="2:16" ht="22.5" x14ac:dyDescent="0.2">
      <c r="B17" s="27" t="s">
        <v>11</v>
      </c>
      <c r="C17" s="27" t="s">
        <v>56</v>
      </c>
      <c r="D17" s="28" t="s">
        <v>53</v>
      </c>
      <c r="E17" s="27" t="s">
        <v>39</v>
      </c>
      <c r="F17" s="29" t="s">
        <v>57</v>
      </c>
      <c r="G17" s="30">
        <v>267715900.66999999</v>
      </c>
      <c r="H17" s="31" t="s">
        <v>36</v>
      </c>
      <c r="I17" s="32">
        <v>1</v>
      </c>
      <c r="J17" s="30">
        <v>9621872.3699999992</v>
      </c>
      <c r="K17" s="31" t="s">
        <v>36</v>
      </c>
      <c r="L17" s="33">
        <v>0</v>
      </c>
      <c r="N17" s="36"/>
      <c r="O17" s="35"/>
    </row>
    <row r="18" spans="2:16" ht="22.5" x14ac:dyDescent="0.2">
      <c r="B18" s="27" t="s">
        <v>11</v>
      </c>
      <c r="C18" s="27" t="s">
        <v>44</v>
      </c>
      <c r="D18" s="28" t="s">
        <v>58</v>
      </c>
      <c r="E18" s="27" t="s">
        <v>39</v>
      </c>
      <c r="F18" s="29" t="s">
        <v>59</v>
      </c>
      <c r="G18" s="30">
        <v>4999370000</v>
      </c>
      <c r="H18" s="31" t="s">
        <v>36</v>
      </c>
      <c r="I18" s="32">
        <v>1</v>
      </c>
      <c r="J18" s="30">
        <v>1969693.44</v>
      </c>
      <c r="K18" s="31" t="s">
        <v>36</v>
      </c>
      <c r="L18" s="33">
        <v>0</v>
      </c>
      <c r="N18" s="36"/>
      <c r="O18" s="35"/>
    </row>
    <row r="19" spans="2:16" ht="22.5" x14ac:dyDescent="0.2">
      <c r="B19" s="27" t="s">
        <v>11</v>
      </c>
      <c r="C19" s="27" t="s">
        <v>44</v>
      </c>
      <c r="D19" s="28" t="s">
        <v>60</v>
      </c>
      <c r="E19" s="27" t="s">
        <v>39</v>
      </c>
      <c r="F19" s="29" t="s">
        <v>61</v>
      </c>
      <c r="G19" s="30">
        <v>4998592013.8999996</v>
      </c>
      <c r="H19" s="31" t="s">
        <v>36</v>
      </c>
      <c r="I19" s="32">
        <v>1</v>
      </c>
      <c r="J19" s="30">
        <v>1970000</v>
      </c>
      <c r="K19" s="31" t="s">
        <v>36</v>
      </c>
      <c r="L19" s="33">
        <f t="shared" si="0"/>
        <v>3.9411098055649622E-2</v>
      </c>
      <c r="N19" s="37"/>
      <c r="O19" s="35"/>
    </row>
    <row r="20" spans="2:16" ht="22.5" x14ac:dyDescent="0.2">
      <c r="B20" s="27" t="s">
        <v>11</v>
      </c>
      <c r="C20" s="27" t="s">
        <v>12</v>
      </c>
      <c r="D20" s="27" t="s">
        <v>16</v>
      </c>
      <c r="E20" s="27" t="s">
        <v>39</v>
      </c>
      <c r="F20" s="38" t="s">
        <v>62</v>
      </c>
      <c r="G20" s="30">
        <v>852000000</v>
      </c>
      <c r="H20" s="31" t="s">
        <v>13</v>
      </c>
      <c r="I20" s="32">
        <v>1</v>
      </c>
      <c r="J20" s="30">
        <v>0</v>
      </c>
      <c r="K20" s="31" t="s">
        <v>13</v>
      </c>
      <c r="L20" s="33">
        <f t="shared" si="0"/>
        <v>0</v>
      </c>
      <c r="N20" s="36"/>
      <c r="P20" s="39"/>
    </row>
    <row r="21" spans="2:16" ht="22.5" x14ac:dyDescent="0.2">
      <c r="B21" s="27" t="s">
        <v>11</v>
      </c>
      <c r="C21" s="27" t="s">
        <v>12</v>
      </c>
      <c r="D21" s="27" t="s">
        <v>63</v>
      </c>
      <c r="E21" s="27" t="s">
        <v>39</v>
      </c>
      <c r="F21" s="38" t="s">
        <v>62</v>
      </c>
      <c r="G21" s="30">
        <v>277213109</v>
      </c>
      <c r="H21" s="31" t="s">
        <v>13</v>
      </c>
      <c r="I21" s="32">
        <v>1</v>
      </c>
      <c r="J21" s="30">
        <v>0</v>
      </c>
      <c r="K21" s="31" t="s">
        <v>13</v>
      </c>
      <c r="L21" s="33">
        <f t="shared" si="0"/>
        <v>0</v>
      </c>
      <c r="N21" s="36"/>
      <c r="P21" s="39"/>
    </row>
    <row r="22" spans="2:16" ht="22.5" x14ac:dyDescent="0.2">
      <c r="B22" s="27" t="s">
        <v>11</v>
      </c>
      <c r="C22" s="27" t="s">
        <v>12</v>
      </c>
      <c r="D22" s="27" t="s">
        <v>64</v>
      </c>
      <c r="E22" s="27" t="s">
        <v>39</v>
      </c>
      <c r="F22" s="38" t="s">
        <v>62</v>
      </c>
      <c r="G22" s="30">
        <v>397136520</v>
      </c>
      <c r="H22" s="31" t="s">
        <v>13</v>
      </c>
      <c r="I22" s="32">
        <v>1</v>
      </c>
      <c r="J22" s="30">
        <v>0</v>
      </c>
      <c r="K22" s="31" t="s">
        <v>13</v>
      </c>
      <c r="L22" s="33">
        <f t="shared" si="0"/>
        <v>0</v>
      </c>
      <c r="N22" s="36"/>
      <c r="P22" s="39"/>
    </row>
    <row r="23" spans="2:16" ht="22.5" x14ac:dyDescent="0.2">
      <c r="B23" s="27" t="s">
        <v>11</v>
      </c>
      <c r="C23" s="27" t="s">
        <v>12</v>
      </c>
      <c r="D23" s="27" t="s">
        <v>16</v>
      </c>
      <c r="E23" s="27" t="s">
        <v>39</v>
      </c>
      <c r="F23" s="38" t="s">
        <v>62</v>
      </c>
      <c r="G23" s="30">
        <v>242448088.38</v>
      </c>
      <c r="H23" s="31" t="s">
        <v>13</v>
      </c>
      <c r="I23" s="32">
        <v>1</v>
      </c>
      <c r="J23" s="30">
        <v>0</v>
      </c>
      <c r="K23" s="31" t="s">
        <v>13</v>
      </c>
      <c r="L23" s="33">
        <f t="shared" si="0"/>
        <v>0</v>
      </c>
      <c r="N23" s="36"/>
      <c r="P23" s="39"/>
    </row>
    <row r="24" spans="2:16" ht="22.5" x14ac:dyDescent="0.2">
      <c r="B24" s="27" t="s">
        <v>11</v>
      </c>
      <c r="C24" s="27" t="s">
        <v>12</v>
      </c>
      <c r="D24" s="27" t="s">
        <v>65</v>
      </c>
      <c r="E24" s="27" t="s">
        <v>39</v>
      </c>
      <c r="F24" s="38" t="s">
        <v>62</v>
      </c>
      <c r="G24" s="30">
        <v>263441789</v>
      </c>
      <c r="H24" s="31" t="s">
        <v>13</v>
      </c>
      <c r="I24" s="32">
        <v>1</v>
      </c>
      <c r="J24" s="30">
        <v>0</v>
      </c>
      <c r="K24" s="31" t="s">
        <v>13</v>
      </c>
      <c r="L24" s="33">
        <f t="shared" si="0"/>
        <v>0</v>
      </c>
      <c r="N24" s="36"/>
      <c r="P24" s="39"/>
    </row>
    <row r="25" spans="2:16" ht="25.5" customHeight="1" x14ac:dyDescent="0.2">
      <c r="B25" s="27" t="s">
        <v>11</v>
      </c>
      <c r="C25" s="27" t="s">
        <v>12</v>
      </c>
      <c r="D25" s="27" t="s">
        <v>66</v>
      </c>
      <c r="E25" s="27" t="s">
        <v>39</v>
      </c>
      <c r="F25" s="38" t="s">
        <v>62</v>
      </c>
      <c r="G25" s="30">
        <v>270505081</v>
      </c>
      <c r="H25" s="31" t="s">
        <v>13</v>
      </c>
      <c r="I25" s="32">
        <v>1</v>
      </c>
      <c r="J25" s="30">
        <v>0</v>
      </c>
      <c r="K25" s="31" t="s">
        <v>13</v>
      </c>
      <c r="L25" s="33">
        <f t="shared" si="0"/>
        <v>0</v>
      </c>
      <c r="N25" s="36"/>
      <c r="P25" s="39"/>
    </row>
    <row r="26" spans="2:16" ht="25.5" customHeight="1" x14ac:dyDescent="0.2">
      <c r="B26" s="27" t="s">
        <v>11</v>
      </c>
      <c r="C26" s="27" t="s">
        <v>12</v>
      </c>
      <c r="D26" s="27" t="s">
        <v>67</v>
      </c>
      <c r="E26" s="27" t="s">
        <v>39</v>
      </c>
      <c r="F26" s="38" t="s">
        <v>62</v>
      </c>
      <c r="G26" s="30">
        <v>256720080</v>
      </c>
      <c r="H26" s="31" t="s">
        <v>13</v>
      </c>
      <c r="I26" s="32">
        <v>1</v>
      </c>
      <c r="J26" s="30">
        <v>0</v>
      </c>
      <c r="K26" s="31" t="s">
        <v>13</v>
      </c>
      <c r="L26" s="33">
        <v>0</v>
      </c>
      <c r="N26" s="36"/>
      <c r="P26" s="39"/>
    </row>
    <row r="27" spans="2:16" ht="25.5" customHeight="1" x14ac:dyDescent="0.2">
      <c r="B27" s="27" t="s">
        <v>11</v>
      </c>
      <c r="C27" s="27" t="s">
        <v>12</v>
      </c>
      <c r="D27" s="27" t="s">
        <v>68</v>
      </c>
      <c r="E27" s="27" t="s">
        <v>39</v>
      </c>
      <c r="F27" s="38" t="s">
        <v>62</v>
      </c>
      <c r="G27" s="30">
        <v>54354275</v>
      </c>
      <c r="H27" s="31" t="s">
        <v>13</v>
      </c>
      <c r="I27" s="32">
        <v>1</v>
      </c>
      <c r="J27" s="30">
        <v>0</v>
      </c>
      <c r="K27" s="31" t="s">
        <v>13</v>
      </c>
      <c r="L27" s="33">
        <v>0</v>
      </c>
      <c r="N27" s="36"/>
      <c r="P27" s="39"/>
    </row>
    <row r="28" spans="2:16" ht="25.5" customHeight="1" x14ac:dyDescent="0.2">
      <c r="B28" s="27" t="s">
        <v>11</v>
      </c>
      <c r="C28" s="27" t="s">
        <v>56</v>
      </c>
      <c r="D28" s="27" t="s">
        <v>69</v>
      </c>
      <c r="E28" s="27" t="s">
        <v>39</v>
      </c>
      <c r="F28" s="38" t="s">
        <v>62</v>
      </c>
      <c r="G28" s="30">
        <v>256215634</v>
      </c>
      <c r="H28" s="31" t="s">
        <v>13</v>
      </c>
      <c r="I28" s="32">
        <v>1</v>
      </c>
      <c r="J28" s="30">
        <v>0</v>
      </c>
      <c r="K28" s="31" t="s">
        <v>13</v>
      </c>
      <c r="L28" s="33">
        <f t="shared" si="0"/>
        <v>0</v>
      </c>
      <c r="N28" s="36"/>
      <c r="P28" s="39"/>
    </row>
    <row r="29" spans="2:16" ht="25.5" customHeight="1" x14ac:dyDescent="0.2">
      <c r="B29" s="27" t="s">
        <v>11</v>
      </c>
      <c r="C29" s="27" t="s">
        <v>12</v>
      </c>
      <c r="D29" s="28" t="s">
        <v>70</v>
      </c>
      <c r="E29" s="27" t="s">
        <v>39</v>
      </c>
      <c r="F29" s="38" t="s">
        <v>71</v>
      </c>
      <c r="G29" s="30">
        <v>192218021</v>
      </c>
      <c r="H29" s="31" t="s">
        <v>13</v>
      </c>
      <c r="I29" s="32">
        <v>1</v>
      </c>
      <c r="J29" s="30">
        <v>0</v>
      </c>
      <c r="K29" s="31" t="s">
        <v>13</v>
      </c>
      <c r="L29" s="33">
        <f t="shared" ref="L29" si="1">J29/G29*100</f>
        <v>0</v>
      </c>
      <c r="N29" s="36"/>
      <c r="P29" s="39"/>
    </row>
    <row r="30" spans="2:16" ht="25.5" customHeight="1" x14ac:dyDescent="0.2">
      <c r="B30" s="27" t="s">
        <v>11</v>
      </c>
      <c r="C30" s="27" t="s">
        <v>72</v>
      </c>
      <c r="D30" s="27" t="s">
        <v>30</v>
      </c>
      <c r="E30" s="27" t="s">
        <v>39</v>
      </c>
      <c r="F30" s="38" t="s">
        <v>33</v>
      </c>
      <c r="G30" s="30">
        <f>1579242.85+607832.79</f>
        <v>2187075.64</v>
      </c>
      <c r="H30" s="31" t="s">
        <v>38</v>
      </c>
      <c r="I30" s="32">
        <v>1</v>
      </c>
      <c r="J30" s="30">
        <v>0</v>
      </c>
      <c r="K30" s="31" t="s">
        <v>36</v>
      </c>
      <c r="L30" s="33">
        <f t="shared" ref="L30:L31" si="2">J30/G30*100</f>
        <v>0</v>
      </c>
      <c r="N30" s="36"/>
      <c r="P30" s="39"/>
    </row>
    <row r="31" spans="2:16" ht="25.5" customHeight="1" x14ac:dyDescent="0.2">
      <c r="B31" s="27" t="s">
        <v>11</v>
      </c>
      <c r="C31" s="27" t="s">
        <v>72</v>
      </c>
      <c r="D31" s="27" t="s">
        <v>30</v>
      </c>
      <c r="E31" s="27" t="s">
        <v>39</v>
      </c>
      <c r="F31" s="38" t="s">
        <v>34</v>
      </c>
      <c r="G31" s="30">
        <v>1187695.58</v>
      </c>
      <c r="H31" s="31" t="s">
        <v>38</v>
      </c>
      <c r="I31" s="32">
        <v>1</v>
      </c>
      <c r="J31" s="30">
        <v>0</v>
      </c>
      <c r="K31" s="31" t="s">
        <v>36</v>
      </c>
      <c r="L31" s="33">
        <f t="shared" si="2"/>
        <v>0</v>
      </c>
      <c r="N31" s="36"/>
      <c r="P31" s="39"/>
    </row>
    <row r="32" spans="2:16" ht="25.5" customHeight="1" x14ac:dyDescent="0.2">
      <c r="B32" s="27" t="s">
        <v>11</v>
      </c>
      <c r="C32" s="27" t="s">
        <v>72</v>
      </c>
      <c r="D32" s="27" t="s">
        <v>30</v>
      </c>
      <c r="E32" s="27" t="s">
        <v>39</v>
      </c>
      <c r="F32" s="38" t="s">
        <v>31</v>
      </c>
      <c r="G32" s="30">
        <v>1207672.3200000001</v>
      </c>
      <c r="H32" s="31" t="s">
        <v>38</v>
      </c>
      <c r="I32" s="32">
        <v>1</v>
      </c>
      <c r="J32" s="30">
        <v>1207672.3200000001</v>
      </c>
      <c r="K32" s="31" t="s">
        <v>36</v>
      </c>
      <c r="L32" s="33">
        <f t="shared" ref="L32:L33" si="3">J32/G32*100</f>
        <v>100</v>
      </c>
      <c r="N32" s="36"/>
      <c r="P32" s="39"/>
    </row>
    <row r="33" spans="2:16" ht="25.5" customHeight="1" x14ac:dyDescent="0.2">
      <c r="B33" s="27" t="s">
        <v>11</v>
      </c>
      <c r="C33" s="27" t="s">
        <v>72</v>
      </c>
      <c r="D33" s="27" t="s">
        <v>30</v>
      </c>
      <c r="E33" s="27" t="s">
        <v>39</v>
      </c>
      <c r="F33" s="38" t="s">
        <v>32</v>
      </c>
      <c r="G33" s="30">
        <v>267635.48</v>
      </c>
      <c r="H33" s="31" t="s">
        <v>38</v>
      </c>
      <c r="I33" s="32">
        <v>1</v>
      </c>
      <c r="J33" s="30">
        <v>267635.48</v>
      </c>
      <c r="K33" s="31" t="s">
        <v>36</v>
      </c>
      <c r="L33" s="33">
        <f t="shared" si="3"/>
        <v>100</v>
      </c>
      <c r="N33" s="36"/>
      <c r="P33" s="39"/>
    </row>
    <row r="34" spans="2:16" ht="25.5" customHeight="1" x14ac:dyDescent="0.2">
      <c r="B34" s="27" t="s">
        <v>11</v>
      </c>
      <c r="C34" s="27" t="s">
        <v>72</v>
      </c>
      <c r="D34" s="27" t="s">
        <v>30</v>
      </c>
      <c r="E34" s="27" t="s">
        <v>39</v>
      </c>
      <c r="F34" s="38" t="s">
        <v>41</v>
      </c>
      <c r="G34" s="30">
        <v>4796922.41</v>
      </c>
      <c r="H34" s="31" t="s">
        <v>38</v>
      </c>
      <c r="I34" s="32">
        <v>1</v>
      </c>
      <c r="J34" s="30">
        <v>4796922.41</v>
      </c>
      <c r="K34" s="31" t="s">
        <v>36</v>
      </c>
      <c r="L34" s="33">
        <f t="shared" ref="L34" si="4">J34/G34*100</f>
        <v>100</v>
      </c>
      <c r="N34" s="36"/>
      <c r="P34" s="39"/>
    </row>
    <row r="35" spans="2:16" ht="25.5" customHeight="1" x14ac:dyDescent="0.2">
      <c r="B35" s="27" t="s">
        <v>11</v>
      </c>
      <c r="C35" s="27" t="s">
        <v>72</v>
      </c>
      <c r="D35" s="27" t="s">
        <v>30</v>
      </c>
      <c r="E35" s="27" t="s">
        <v>39</v>
      </c>
      <c r="F35" s="38" t="s">
        <v>40</v>
      </c>
      <c r="G35" s="30">
        <v>7022500.3399999999</v>
      </c>
      <c r="H35" s="31" t="s">
        <v>38</v>
      </c>
      <c r="I35" s="32">
        <v>1</v>
      </c>
      <c r="J35" s="30">
        <v>7022500.3399999999</v>
      </c>
      <c r="K35" s="31" t="s">
        <v>36</v>
      </c>
      <c r="L35" s="33">
        <f t="shared" ref="L35:L36" si="5">J35/G35*100</f>
        <v>100</v>
      </c>
      <c r="N35" s="36"/>
      <c r="P35" s="39"/>
    </row>
    <row r="36" spans="2:16" ht="25.5" customHeight="1" x14ac:dyDescent="0.2">
      <c r="B36" s="27" t="s">
        <v>11</v>
      </c>
      <c r="C36" s="27" t="s">
        <v>72</v>
      </c>
      <c r="D36" s="27" t="s">
        <v>30</v>
      </c>
      <c r="E36" s="27" t="s">
        <v>39</v>
      </c>
      <c r="F36" s="38" t="s">
        <v>37</v>
      </c>
      <c r="G36" s="30">
        <v>36496778.090000004</v>
      </c>
      <c r="H36" s="31" t="s">
        <v>38</v>
      </c>
      <c r="I36" s="32">
        <v>1</v>
      </c>
      <c r="J36" s="30">
        <v>36496778.090000004</v>
      </c>
      <c r="K36" s="31" t="s">
        <v>36</v>
      </c>
      <c r="L36" s="33">
        <f t="shared" si="5"/>
        <v>100</v>
      </c>
      <c r="N36" s="36"/>
      <c r="P36" s="39"/>
    </row>
    <row r="37" spans="2:16" ht="7.5" customHeight="1" x14ac:dyDescent="0.2">
      <c r="B37" s="41"/>
      <c r="G37" s="36"/>
      <c r="J37" s="42"/>
      <c r="N37" s="39"/>
    </row>
    <row r="38" spans="2:16" ht="13.5" customHeight="1" x14ac:dyDescent="0.2">
      <c r="B38" s="43"/>
      <c r="G38" s="44"/>
      <c r="H38" s="45"/>
      <c r="I38" s="45"/>
      <c r="J38" s="46"/>
      <c r="K38" s="46"/>
      <c r="N38" s="39"/>
    </row>
    <row r="39" spans="2:16" x14ac:dyDescent="0.2">
      <c r="B39" s="47"/>
      <c r="C39" s="48"/>
      <c r="D39" s="49"/>
      <c r="E39" s="50"/>
      <c r="F39" s="51" t="s">
        <v>17</v>
      </c>
      <c r="G39" s="36"/>
      <c r="J39" s="52"/>
      <c r="N39" s="39"/>
    </row>
    <row r="40" spans="2:16" ht="17.25" customHeight="1" x14ac:dyDescent="0.2">
      <c r="B40" s="53" t="s">
        <v>74</v>
      </c>
      <c r="C40" s="54"/>
      <c r="D40" s="55"/>
      <c r="E40" s="56"/>
      <c r="F40" s="57">
        <v>39968813</v>
      </c>
      <c r="G40" s="58"/>
      <c r="I40" s="36"/>
      <c r="J40" s="46"/>
      <c r="K40" s="42"/>
    </row>
    <row r="41" spans="2:16" ht="15.75" customHeight="1" x14ac:dyDescent="0.2">
      <c r="B41" s="53" t="s">
        <v>29</v>
      </c>
      <c r="C41" s="54"/>
      <c r="D41" s="55"/>
      <c r="E41" s="56"/>
      <c r="F41" s="40">
        <v>1212338</v>
      </c>
      <c r="G41" s="58"/>
      <c r="J41" s="52"/>
      <c r="K41" s="42"/>
    </row>
    <row r="42" spans="2:16" x14ac:dyDescent="0.2">
      <c r="B42" s="53" t="s">
        <v>27</v>
      </c>
      <c r="C42" s="59"/>
      <c r="D42" s="60"/>
      <c r="E42" s="56"/>
      <c r="F42" s="40">
        <v>959353.7</v>
      </c>
      <c r="G42" s="58"/>
      <c r="J42" s="52"/>
    </row>
    <row r="43" spans="2:16" x14ac:dyDescent="0.2">
      <c r="B43" s="53" t="s">
        <v>42</v>
      </c>
      <c r="C43" s="59"/>
      <c r="D43" s="60"/>
      <c r="E43" s="56"/>
      <c r="F43" s="40">
        <v>1096170.2</v>
      </c>
      <c r="G43" s="58"/>
      <c r="J43" s="52"/>
    </row>
    <row r="44" spans="2:16" x14ac:dyDescent="0.2">
      <c r="B44" s="53" t="s">
        <v>18</v>
      </c>
      <c r="C44" s="59"/>
      <c r="D44" s="60"/>
      <c r="E44" s="56"/>
      <c r="F44" s="57">
        <f>F40+F41-F42-F43</f>
        <v>39125627.099999994</v>
      </c>
      <c r="G44" s="58"/>
      <c r="J44" s="52"/>
    </row>
    <row r="45" spans="2:16" x14ac:dyDescent="0.2">
      <c r="B45" s="53"/>
      <c r="C45" s="59"/>
      <c r="D45" s="60"/>
      <c r="E45" s="56"/>
      <c r="F45" s="40"/>
      <c r="G45" s="58"/>
      <c r="J45" s="52"/>
    </row>
    <row r="46" spans="2:16" ht="5.25" customHeight="1" x14ac:dyDescent="0.2">
      <c r="B46" s="61"/>
      <c r="C46" s="62"/>
      <c r="D46" s="63"/>
      <c r="E46" s="64"/>
      <c r="F46" s="65"/>
      <c r="G46" s="66"/>
      <c r="J46" s="52"/>
      <c r="K46" s="42"/>
    </row>
    <row r="47" spans="2:16" ht="11.25" customHeight="1" x14ac:dyDescent="0.2">
      <c r="B47" s="67"/>
      <c r="C47" s="67"/>
      <c r="D47" s="68"/>
      <c r="E47" s="68"/>
      <c r="F47" s="64"/>
      <c r="G47" s="69"/>
      <c r="K47" s="1"/>
    </row>
    <row r="48" spans="2:16" ht="22.5" x14ac:dyDescent="0.2">
      <c r="B48" s="70"/>
      <c r="C48" s="59"/>
      <c r="D48" s="59"/>
      <c r="E48" s="71"/>
      <c r="F48" s="28" t="s">
        <v>19</v>
      </c>
      <c r="G48" s="72" t="s">
        <v>20</v>
      </c>
      <c r="K48" s="1"/>
    </row>
    <row r="49" spans="2:11" x14ac:dyDescent="0.2">
      <c r="B49" s="53"/>
      <c r="C49" s="73"/>
      <c r="D49" s="73"/>
      <c r="E49" s="74" t="s">
        <v>21</v>
      </c>
      <c r="F49" s="40">
        <f>1620804574000/1000</f>
        <v>1620804574</v>
      </c>
      <c r="G49" s="40">
        <f>F49/4</f>
        <v>405201143.5</v>
      </c>
      <c r="H49" s="75"/>
      <c r="K49" s="1"/>
    </row>
    <row r="50" spans="2:11" x14ac:dyDescent="0.2">
      <c r="B50" s="53" t="s">
        <v>22</v>
      </c>
      <c r="C50" s="59"/>
      <c r="D50" s="59"/>
      <c r="E50" s="76"/>
      <c r="F50" s="40">
        <v>39968813</v>
      </c>
      <c r="G50" s="40">
        <v>39125627.100000001</v>
      </c>
      <c r="H50" s="75"/>
      <c r="K50" s="1"/>
    </row>
    <row r="51" spans="2:11" x14ac:dyDescent="0.2">
      <c r="B51" s="53" t="s">
        <v>23</v>
      </c>
      <c r="C51" s="77"/>
      <c r="D51" s="59"/>
      <c r="E51" s="76"/>
      <c r="F51" s="78">
        <f>F50/F49*100</f>
        <v>2.4659859455702646</v>
      </c>
      <c r="G51" s="78">
        <f>G50/G49*100</f>
        <v>9.6558530812734489</v>
      </c>
      <c r="K51" s="1"/>
    </row>
    <row r="52" spans="2:11" ht="11.25" customHeight="1" x14ac:dyDescent="0.2">
      <c r="B52" s="73"/>
      <c r="C52" s="60"/>
      <c r="D52" s="60"/>
      <c r="E52" s="60"/>
      <c r="F52" s="79"/>
      <c r="G52" s="79"/>
      <c r="K52" s="1"/>
    </row>
    <row r="53" spans="2:11" ht="22.5" x14ac:dyDescent="0.2">
      <c r="B53" s="53"/>
      <c r="C53" s="59"/>
      <c r="D53" s="59"/>
      <c r="E53" s="76"/>
      <c r="F53" s="80" t="s">
        <v>19</v>
      </c>
      <c r="G53" s="81" t="s">
        <v>20</v>
      </c>
      <c r="K53" s="1"/>
    </row>
    <row r="54" spans="2:11" x14ac:dyDescent="0.2">
      <c r="B54" s="53"/>
      <c r="C54" s="77"/>
      <c r="D54" s="77"/>
      <c r="E54" s="76" t="s">
        <v>24</v>
      </c>
      <c r="F54" s="40">
        <f>118627739000/1000</f>
        <v>118627739</v>
      </c>
      <c r="G54" s="40">
        <v>43570327.200000003</v>
      </c>
      <c r="K54" s="1"/>
    </row>
    <row r="55" spans="2:11" x14ac:dyDescent="0.2">
      <c r="B55" s="53" t="s">
        <v>22</v>
      </c>
      <c r="C55" s="59"/>
      <c r="D55" s="59"/>
      <c r="E55" s="76"/>
      <c r="F55" s="40">
        <v>39968813</v>
      </c>
      <c r="G55" s="40">
        <v>39125627.100000001</v>
      </c>
      <c r="J55" s="1"/>
      <c r="K55" s="1"/>
    </row>
    <row r="56" spans="2:11" x14ac:dyDescent="0.2">
      <c r="B56" s="53" t="s">
        <v>23</v>
      </c>
      <c r="C56" s="77"/>
      <c r="D56" s="59"/>
      <c r="E56" s="76"/>
      <c r="F56" s="78">
        <f>F55/F54*100</f>
        <v>33.692636593200184</v>
      </c>
      <c r="G56" s="78">
        <f>G55/G54*100</f>
        <v>89.798791091015715</v>
      </c>
      <c r="J56" s="1"/>
      <c r="K56" s="1"/>
    </row>
    <row r="57" spans="2:11" x14ac:dyDescent="0.2">
      <c r="B57" s="43"/>
      <c r="J57" s="1"/>
      <c r="K57" s="1"/>
    </row>
    <row r="58" spans="2:11" x14ac:dyDescent="0.2">
      <c r="B58" s="43"/>
      <c r="J58" s="1"/>
      <c r="K58" s="1"/>
    </row>
    <row r="59" spans="2:11" x14ac:dyDescent="0.2">
      <c r="B59" s="43"/>
    </row>
    <row r="60" spans="2:11" x14ac:dyDescent="0.2">
      <c r="F60" s="82"/>
      <c r="G60" s="82"/>
    </row>
    <row r="61" spans="2:11" x14ac:dyDescent="0.2">
      <c r="F61" s="82"/>
      <c r="G61" s="82"/>
      <c r="J61" s="1"/>
      <c r="K61" s="1"/>
    </row>
    <row r="62" spans="2:11" x14ac:dyDescent="0.2">
      <c r="F62" s="43"/>
      <c r="G62" s="43"/>
      <c r="J62" s="1"/>
      <c r="K62" s="1"/>
    </row>
    <row r="63" spans="2:11" x14ac:dyDescent="0.2">
      <c r="F63" s="82"/>
      <c r="G63" s="82"/>
      <c r="J63" s="1"/>
      <c r="K63" s="1"/>
    </row>
    <row r="65" spans="6:11" x14ac:dyDescent="0.2">
      <c r="F65" s="36"/>
      <c r="J65" s="1"/>
      <c r="K65" s="1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rintOptions horizontalCentered="1"/>
  <pageMargins left="0.39370078740157483" right="0.39370078740157483" top="0.78740157480314965" bottom="0.39370078740157483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 FAFEF 2019</vt:lpstr>
      <vt:lpstr>'1er. trimestre FAFEF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2019-05-28T20:11:14Z</cp:lastPrinted>
  <dcterms:created xsi:type="dcterms:W3CDTF">2013-06-26T16:54:29Z</dcterms:created>
  <dcterms:modified xsi:type="dcterms:W3CDTF">2019-05-28T20:11:30Z</dcterms:modified>
</cp:coreProperties>
</file>