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5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" i="2" l="1"/>
  <c r="J76" i="2" s="1"/>
  <c r="H76" i="2"/>
  <c r="E76" i="2"/>
  <c r="J74" i="2"/>
  <c r="I74" i="2"/>
  <c r="G74" i="2"/>
  <c r="G76" i="2" s="1"/>
  <c r="J70" i="2"/>
  <c r="I69" i="2"/>
  <c r="J69" i="2" s="1"/>
  <c r="G69" i="2"/>
  <c r="H68" i="2"/>
  <c r="G68" i="2"/>
  <c r="E68" i="2"/>
  <c r="J67" i="2"/>
  <c r="J64" i="2"/>
  <c r="J63" i="2"/>
  <c r="J62" i="2"/>
  <c r="J61" i="2"/>
  <c r="G60" i="2"/>
  <c r="E60" i="2"/>
  <c r="J60" i="2" s="1"/>
  <c r="H59" i="2"/>
  <c r="I59" i="2" s="1"/>
  <c r="J59" i="2" s="1"/>
  <c r="G59" i="2"/>
  <c r="J58" i="2"/>
  <c r="G58" i="2"/>
  <c r="J57" i="2"/>
  <c r="G57" i="2"/>
  <c r="J56" i="2"/>
  <c r="I56" i="2"/>
  <c r="G56" i="2"/>
  <c r="G55" i="2"/>
  <c r="E55" i="2"/>
  <c r="J54" i="2"/>
  <c r="I54" i="2"/>
  <c r="G54" i="2"/>
  <c r="I53" i="2"/>
  <c r="J53" i="2" s="1"/>
  <c r="G53" i="2"/>
  <c r="J52" i="2"/>
  <c r="I52" i="2"/>
  <c r="G52" i="2"/>
  <c r="I51" i="2"/>
  <c r="J51" i="2" s="1"/>
  <c r="G51" i="2"/>
  <c r="J50" i="2"/>
  <c r="I50" i="2"/>
  <c r="G50" i="2"/>
  <c r="I49" i="2"/>
  <c r="J49" i="2" s="1"/>
  <c r="G49" i="2"/>
  <c r="J48" i="2"/>
  <c r="I48" i="2"/>
  <c r="G48" i="2"/>
  <c r="G46" i="2" s="1"/>
  <c r="G66" i="2" s="1"/>
  <c r="I47" i="2"/>
  <c r="J47" i="2" s="1"/>
  <c r="G47" i="2"/>
  <c r="H46" i="2"/>
  <c r="E46" i="2"/>
  <c r="E66" i="2" s="1"/>
  <c r="J40" i="2"/>
  <c r="I40" i="2"/>
  <c r="G40" i="2"/>
  <c r="J39" i="2"/>
  <c r="G39" i="2"/>
  <c r="I38" i="2"/>
  <c r="J38" i="2" s="1"/>
  <c r="H38" i="2"/>
  <c r="G38" i="2"/>
  <c r="E38" i="2"/>
  <c r="J37" i="2"/>
  <c r="J36" i="2" s="1"/>
  <c r="I37" i="2"/>
  <c r="G37" i="2"/>
  <c r="I36" i="2"/>
  <c r="H36" i="2"/>
  <c r="G36" i="2"/>
  <c r="E36" i="2"/>
  <c r="J35" i="2"/>
  <c r="G35" i="2"/>
  <c r="H34" i="2"/>
  <c r="I34" i="2" s="1"/>
  <c r="J34" i="2" s="1"/>
  <c r="G34" i="2"/>
  <c r="J33" i="2"/>
  <c r="I33" i="2"/>
  <c r="G33" i="2"/>
  <c r="I32" i="2"/>
  <c r="J32" i="2" s="1"/>
  <c r="G32" i="2"/>
  <c r="J31" i="2"/>
  <c r="I31" i="2"/>
  <c r="G31" i="2"/>
  <c r="I30" i="2"/>
  <c r="J30" i="2" s="1"/>
  <c r="G30" i="2"/>
  <c r="H29" i="2"/>
  <c r="I29" i="2" s="1"/>
  <c r="J29" i="2" s="1"/>
  <c r="E29" i="2"/>
  <c r="G29" i="2" s="1"/>
  <c r="J28" i="2"/>
  <c r="G28" i="2"/>
  <c r="I27" i="2"/>
  <c r="J27" i="2" s="1"/>
  <c r="G27" i="2"/>
  <c r="J26" i="2"/>
  <c r="G26" i="2"/>
  <c r="J25" i="2"/>
  <c r="G25" i="2"/>
  <c r="J24" i="2"/>
  <c r="G24" i="2"/>
  <c r="J23" i="2"/>
  <c r="I23" i="2"/>
  <c r="G23" i="2"/>
  <c r="J22" i="2"/>
  <c r="G22" i="2"/>
  <c r="I21" i="2"/>
  <c r="J21" i="2" s="1"/>
  <c r="G21" i="2"/>
  <c r="J20" i="2"/>
  <c r="I20" i="2"/>
  <c r="G20" i="2"/>
  <c r="I19" i="2"/>
  <c r="J19" i="2" s="1"/>
  <c r="G19" i="2"/>
  <c r="J18" i="2"/>
  <c r="I18" i="2"/>
  <c r="G18" i="2"/>
  <c r="I17" i="2"/>
  <c r="J17" i="2" s="1"/>
  <c r="H17" i="2"/>
  <c r="H42" i="2" s="1"/>
  <c r="G17" i="2"/>
  <c r="E17" i="2"/>
  <c r="E42" i="2" s="1"/>
  <c r="J16" i="2"/>
  <c r="G16" i="2"/>
  <c r="J15" i="2"/>
  <c r="I15" i="2"/>
  <c r="G15" i="2"/>
  <c r="I14" i="2"/>
  <c r="J14" i="2" s="1"/>
  <c r="G14" i="2"/>
  <c r="J13" i="2"/>
  <c r="I13" i="2"/>
  <c r="G13" i="2"/>
  <c r="I12" i="2"/>
  <c r="J12" i="2" s="1"/>
  <c r="G12" i="2"/>
  <c r="J11" i="2"/>
  <c r="G11" i="2"/>
  <c r="J10" i="2"/>
  <c r="I10" i="2"/>
  <c r="G10" i="2"/>
  <c r="G42" i="2" s="1"/>
  <c r="G71" i="2" s="1"/>
  <c r="E71" i="2" l="1"/>
  <c r="I42" i="2"/>
  <c r="I46" i="2"/>
  <c r="H55" i="2"/>
  <c r="I55" i="2" s="1"/>
  <c r="J55" i="2" s="1"/>
  <c r="I68" i="2"/>
  <c r="J68" i="2" s="1"/>
  <c r="J42" i="2" l="1"/>
  <c r="I71" i="2"/>
  <c r="J71" i="2" s="1"/>
  <c r="I66" i="2"/>
  <c r="J66" i="2" s="1"/>
  <c r="J46" i="2"/>
  <c r="H66" i="2"/>
  <c r="H71" i="2" s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<sst xmlns="http://schemas.openxmlformats.org/spreadsheetml/2006/main" count="75" uniqueCount="75">
  <si>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</si>
  <si>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Sector Central del Poder Ejecutivo del Gobierno del Estado de México</t>
  </si>
  <si>
    <t>Estado Analítico de Ingresos Detallado - LDF</t>
  </si>
  <si>
    <t>Del 1 de enero al 31 de Marzo de 2019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</si>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</sst>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_-;_-@_-"/>
    <numFmt numFmtId="165" formatCode="#,##0.0_ ;\-#,##0.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HelveticaNeueLT Std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0" xfId="0" applyFont="1" applyBorder="1"/>
    <xf numFmtId="16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/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1" fillId="0" borderId="0" xfId="0" applyFont="1"/>
    <xf numFmtId="165" fontId="3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6" fillId="0" borderId="0" xfId="0" applyNumberFormat="1" applyFont="1"/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1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VS82"/>
  <sheetViews>
    <sheetView showGridLines="0" tabSelected="1" zoomScale="120" zoomScaleNormal="120" workbookViewId="0">
      <selection activeCell="H60" sqref="H60"/>
    </sheetView>
  </sheetViews>
  <sheetFormatPr baseColWidth="10" defaultColWidth="0" defaultRowHeight="14.25" zeroHeight="1" x14ac:dyDescent="0.2"/>
  <cols>
    <col min="1" max="2" width="2.7109375" style="1" customWidth="1"/>
    <col min="3" max="3" width="2.7109375" style="25" customWidth="1"/>
    <col min="4" max="4" width="50.7109375" style="25" customWidth="1"/>
    <col min="5" max="7" width="12.7109375" style="1" customWidth="1"/>
    <col min="8" max="8" width="14.7109375" style="1" customWidth="1"/>
    <col min="9" max="9" width="12.7109375" style="1" customWidth="1"/>
    <col min="10" max="10" width="14.7109375" style="1" customWidth="1"/>
    <col min="11" max="11" width="2.7109375" style="1" customWidth="1"/>
    <col min="12" max="13" width="0" style="1" hidden="1" customWidth="1"/>
    <col min="14" max="256" width="11.42578125" style="1" hidden="1"/>
    <col min="257" max="259" width="2.7109375" style="1" customWidth="1"/>
    <col min="260" max="260" width="50.7109375" style="1" customWidth="1"/>
    <col min="261" max="263" width="12.7109375" style="1" customWidth="1"/>
    <col min="264" max="264" width="14.7109375" style="1" customWidth="1"/>
    <col min="265" max="265" width="12.7109375" style="1" customWidth="1"/>
    <col min="266" max="266" width="14.7109375" style="1" customWidth="1"/>
    <col min="267" max="267" width="2.7109375" style="1" customWidth="1"/>
    <col min="268" max="269" width="11.42578125" style="1" hidden="1" customWidth="1"/>
    <col min="270" max="512" width="11.42578125" style="1" hidden="1"/>
    <col min="513" max="515" width="2.7109375" style="1" customWidth="1"/>
    <col min="516" max="516" width="50.7109375" style="1" customWidth="1"/>
    <col min="517" max="519" width="12.7109375" style="1" customWidth="1"/>
    <col min="520" max="520" width="14.7109375" style="1" customWidth="1"/>
    <col min="521" max="521" width="12.7109375" style="1" customWidth="1"/>
    <col min="522" max="522" width="14.7109375" style="1" customWidth="1"/>
    <col min="523" max="523" width="2.7109375" style="1" customWidth="1"/>
    <col min="524" max="525" width="11.42578125" style="1" hidden="1" customWidth="1"/>
    <col min="526" max="768" width="11.42578125" style="1" hidden="1"/>
    <col min="769" max="771" width="2.7109375" style="1" customWidth="1"/>
    <col min="772" max="772" width="50.7109375" style="1" customWidth="1"/>
    <col min="773" max="775" width="12.7109375" style="1" customWidth="1"/>
    <col min="776" max="776" width="14.7109375" style="1" customWidth="1"/>
    <col min="777" max="777" width="12.7109375" style="1" customWidth="1"/>
    <col min="778" max="778" width="14.7109375" style="1" customWidth="1"/>
    <col min="779" max="779" width="2.7109375" style="1" customWidth="1"/>
    <col min="780" max="781" width="11.42578125" style="1" hidden="1" customWidth="1"/>
    <col min="782" max="1024" width="11.42578125" style="1" hidden="1"/>
    <col min="1025" max="1027" width="2.7109375" style="1" customWidth="1"/>
    <col min="1028" max="1028" width="50.7109375" style="1" customWidth="1"/>
    <col min="1029" max="1031" width="12.7109375" style="1" customWidth="1"/>
    <col min="1032" max="1032" width="14.7109375" style="1" customWidth="1"/>
    <col min="1033" max="1033" width="12.7109375" style="1" customWidth="1"/>
    <col min="1034" max="1034" width="14.7109375" style="1" customWidth="1"/>
    <col min="1035" max="1035" width="2.7109375" style="1" customWidth="1"/>
    <col min="1036" max="1037" width="11.42578125" style="1" hidden="1" customWidth="1"/>
    <col min="1038" max="1280" width="11.42578125" style="1" hidden="1"/>
    <col min="1281" max="1283" width="2.7109375" style="1" customWidth="1"/>
    <col min="1284" max="1284" width="50.7109375" style="1" customWidth="1"/>
    <col min="1285" max="1287" width="12.7109375" style="1" customWidth="1"/>
    <col min="1288" max="1288" width="14.7109375" style="1" customWidth="1"/>
    <col min="1289" max="1289" width="12.7109375" style="1" customWidth="1"/>
    <col min="1290" max="1290" width="14.7109375" style="1" customWidth="1"/>
    <col min="1291" max="1291" width="2.7109375" style="1" customWidth="1"/>
    <col min="1292" max="1293" width="11.42578125" style="1" hidden="1" customWidth="1"/>
    <col min="1294" max="1536" width="11.42578125" style="1" hidden="1"/>
    <col min="1537" max="1539" width="2.7109375" style="1" customWidth="1"/>
    <col min="1540" max="1540" width="50.7109375" style="1" customWidth="1"/>
    <col min="1541" max="1543" width="12.7109375" style="1" customWidth="1"/>
    <col min="1544" max="1544" width="14.7109375" style="1" customWidth="1"/>
    <col min="1545" max="1545" width="12.7109375" style="1" customWidth="1"/>
    <col min="1546" max="1546" width="14.7109375" style="1" customWidth="1"/>
    <col min="1547" max="1547" width="2.7109375" style="1" customWidth="1"/>
    <col min="1548" max="1549" width="11.42578125" style="1" hidden="1" customWidth="1"/>
    <col min="1550" max="1792" width="11.42578125" style="1" hidden="1"/>
    <col min="1793" max="1795" width="2.7109375" style="1" customWidth="1"/>
    <col min="1796" max="1796" width="50.7109375" style="1" customWidth="1"/>
    <col min="1797" max="1799" width="12.7109375" style="1" customWidth="1"/>
    <col min="1800" max="1800" width="14.7109375" style="1" customWidth="1"/>
    <col min="1801" max="1801" width="12.7109375" style="1" customWidth="1"/>
    <col min="1802" max="1802" width="14.7109375" style="1" customWidth="1"/>
    <col min="1803" max="1803" width="2.7109375" style="1" customWidth="1"/>
    <col min="1804" max="1805" width="11.42578125" style="1" hidden="1" customWidth="1"/>
    <col min="1806" max="2048" width="11.42578125" style="1" hidden="1"/>
    <col min="2049" max="2051" width="2.7109375" style="1" customWidth="1"/>
    <col min="2052" max="2052" width="50.7109375" style="1" customWidth="1"/>
    <col min="2053" max="2055" width="12.7109375" style="1" customWidth="1"/>
    <col min="2056" max="2056" width="14.7109375" style="1" customWidth="1"/>
    <col min="2057" max="2057" width="12.7109375" style="1" customWidth="1"/>
    <col min="2058" max="2058" width="14.7109375" style="1" customWidth="1"/>
    <col min="2059" max="2059" width="2.7109375" style="1" customWidth="1"/>
    <col min="2060" max="2061" width="11.42578125" style="1" hidden="1" customWidth="1"/>
    <col min="2062" max="2304" width="11.42578125" style="1" hidden="1"/>
    <col min="2305" max="2307" width="2.7109375" style="1" customWidth="1"/>
    <col min="2308" max="2308" width="50.7109375" style="1" customWidth="1"/>
    <col min="2309" max="2311" width="12.7109375" style="1" customWidth="1"/>
    <col min="2312" max="2312" width="14.7109375" style="1" customWidth="1"/>
    <col min="2313" max="2313" width="12.7109375" style="1" customWidth="1"/>
    <col min="2314" max="2314" width="14.7109375" style="1" customWidth="1"/>
    <col min="2315" max="2315" width="2.7109375" style="1" customWidth="1"/>
    <col min="2316" max="2317" width="11.42578125" style="1" hidden="1" customWidth="1"/>
    <col min="2318" max="2560" width="11.42578125" style="1" hidden="1"/>
    <col min="2561" max="2563" width="2.7109375" style="1" customWidth="1"/>
    <col min="2564" max="2564" width="50.7109375" style="1" customWidth="1"/>
    <col min="2565" max="2567" width="12.7109375" style="1" customWidth="1"/>
    <col min="2568" max="2568" width="14.7109375" style="1" customWidth="1"/>
    <col min="2569" max="2569" width="12.7109375" style="1" customWidth="1"/>
    <col min="2570" max="2570" width="14.7109375" style="1" customWidth="1"/>
    <col min="2571" max="2571" width="2.7109375" style="1" customWidth="1"/>
    <col min="2572" max="2573" width="11.42578125" style="1" hidden="1" customWidth="1"/>
    <col min="2574" max="2816" width="11.42578125" style="1" hidden="1"/>
    <col min="2817" max="2819" width="2.7109375" style="1" customWidth="1"/>
    <col min="2820" max="2820" width="50.7109375" style="1" customWidth="1"/>
    <col min="2821" max="2823" width="12.7109375" style="1" customWidth="1"/>
    <col min="2824" max="2824" width="14.7109375" style="1" customWidth="1"/>
    <col min="2825" max="2825" width="12.7109375" style="1" customWidth="1"/>
    <col min="2826" max="2826" width="14.7109375" style="1" customWidth="1"/>
    <col min="2827" max="2827" width="2.7109375" style="1" customWidth="1"/>
    <col min="2828" max="2829" width="11.42578125" style="1" hidden="1" customWidth="1"/>
    <col min="2830" max="3072" width="11.42578125" style="1" hidden="1"/>
    <col min="3073" max="3075" width="2.7109375" style="1" customWidth="1"/>
    <col min="3076" max="3076" width="50.7109375" style="1" customWidth="1"/>
    <col min="3077" max="3079" width="12.7109375" style="1" customWidth="1"/>
    <col min="3080" max="3080" width="14.7109375" style="1" customWidth="1"/>
    <col min="3081" max="3081" width="12.7109375" style="1" customWidth="1"/>
    <col min="3082" max="3082" width="14.7109375" style="1" customWidth="1"/>
    <col min="3083" max="3083" width="2.7109375" style="1" customWidth="1"/>
    <col min="3084" max="3085" width="11.42578125" style="1" hidden="1" customWidth="1"/>
    <col min="3086" max="3328" width="11.42578125" style="1" hidden="1"/>
    <col min="3329" max="3331" width="2.7109375" style="1" customWidth="1"/>
    <col min="3332" max="3332" width="50.7109375" style="1" customWidth="1"/>
    <col min="3333" max="3335" width="12.7109375" style="1" customWidth="1"/>
    <col min="3336" max="3336" width="14.7109375" style="1" customWidth="1"/>
    <col min="3337" max="3337" width="12.7109375" style="1" customWidth="1"/>
    <col min="3338" max="3338" width="14.7109375" style="1" customWidth="1"/>
    <col min="3339" max="3339" width="2.7109375" style="1" customWidth="1"/>
    <col min="3340" max="3341" width="11.42578125" style="1" hidden="1" customWidth="1"/>
    <col min="3342" max="3584" width="11.42578125" style="1" hidden="1"/>
    <col min="3585" max="3587" width="2.7109375" style="1" customWidth="1"/>
    <col min="3588" max="3588" width="50.7109375" style="1" customWidth="1"/>
    <col min="3589" max="3591" width="12.7109375" style="1" customWidth="1"/>
    <col min="3592" max="3592" width="14.7109375" style="1" customWidth="1"/>
    <col min="3593" max="3593" width="12.7109375" style="1" customWidth="1"/>
    <col min="3594" max="3594" width="14.7109375" style="1" customWidth="1"/>
    <col min="3595" max="3595" width="2.7109375" style="1" customWidth="1"/>
    <col min="3596" max="3597" width="11.42578125" style="1" hidden="1" customWidth="1"/>
    <col min="3598" max="3840" width="11.42578125" style="1" hidden="1"/>
    <col min="3841" max="3843" width="2.7109375" style="1" customWidth="1"/>
    <col min="3844" max="3844" width="50.7109375" style="1" customWidth="1"/>
    <col min="3845" max="3847" width="12.7109375" style="1" customWidth="1"/>
    <col min="3848" max="3848" width="14.7109375" style="1" customWidth="1"/>
    <col min="3849" max="3849" width="12.7109375" style="1" customWidth="1"/>
    <col min="3850" max="3850" width="14.7109375" style="1" customWidth="1"/>
    <col min="3851" max="3851" width="2.7109375" style="1" customWidth="1"/>
    <col min="3852" max="3853" width="11.42578125" style="1" hidden="1" customWidth="1"/>
    <col min="3854" max="4096" width="11.42578125" style="1" hidden="1"/>
    <col min="4097" max="4099" width="2.7109375" style="1" customWidth="1"/>
    <col min="4100" max="4100" width="50.7109375" style="1" customWidth="1"/>
    <col min="4101" max="4103" width="12.7109375" style="1" customWidth="1"/>
    <col min="4104" max="4104" width="14.7109375" style="1" customWidth="1"/>
    <col min="4105" max="4105" width="12.7109375" style="1" customWidth="1"/>
    <col min="4106" max="4106" width="14.7109375" style="1" customWidth="1"/>
    <col min="4107" max="4107" width="2.7109375" style="1" customWidth="1"/>
    <col min="4108" max="4109" width="11.42578125" style="1" hidden="1" customWidth="1"/>
    <col min="4110" max="4352" width="11.42578125" style="1" hidden="1"/>
    <col min="4353" max="4355" width="2.7109375" style="1" customWidth="1"/>
    <col min="4356" max="4356" width="50.7109375" style="1" customWidth="1"/>
    <col min="4357" max="4359" width="12.7109375" style="1" customWidth="1"/>
    <col min="4360" max="4360" width="14.7109375" style="1" customWidth="1"/>
    <col min="4361" max="4361" width="12.7109375" style="1" customWidth="1"/>
    <col min="4362" max="4362" width="14.7109375" style="1" customWidth="1"/>
    <col min="4363" max="4363" width="2.7109375" style="1" customWidth="1"/>
    <col min="4364" max="4365" width="11.42578125" style="1" hidden="1" customWidth="1"/>
    <col min="4366" max="4608" width="11.42578125" style="1" hidden="1"/>
    <col min="4609" max="4611" width="2.7109375" style="1" customWidth="1"/>
    <col min="4612" max="4612" width="50.7109375" style="1" customWidth="1"/>
    <col min="4613" max="4615" width="12.7109375" style="1" customWidth="1"/>
    <col min="4616" max="4616" width="14.7109375" style="1" customWidth="1"/>
    <col min="4617" max="4617" width="12.7109375" style="1" customWidth="1"/>
    <col min="4618" max="4618" width="14.7109375" style="1" customWidth="1"/>
    <col min="4619" max="4619" width="2.7109375" style="1" customWidth="1"/>
    <col min="4620" max="4621" width="11.42578125" style="1" hidden="1" customWidth="1"/>
    <col min="4622" max="4864" width="11.42578125" style="1" hidden="1"/>
    <col min="4865" max="4867" width="2.7109375" style="1" customWidth="1"/>
    <col min="4868" max="4868" width="50.7109375" style="1" customWidth="1"/>
    <col min="4869" max="4871" width="12.7109375" style="1" customWidth="1"/>
    <col min="4872" max="4872" width="14.7109375" style="1" customWidth="1"/>
    <col min="4873" max="4873" width="12.7109375" style="1" customWidth="1"/>
    <col min="4874" max="4874" width="14.7109375" style="1" customWidth="1"/>
    <col min="4875" max="4875" width="2.7109375" style="1" customWidth="1"/>
    <col min="4876" max="4877" width="11.42578125" style="1" hidden="1" customWidth="1"/>
    <col min="4878" max="5120" width="11.42578125" style="1" hidden="1"/>
    <col min="5121" max="5123" width="2.7109375" style="1" customWidth="1"/>
    <col min="5124" max="5124" width="50.7109375" style="1" customWidth="1"/>
    <col min="5125" max="5127" width="12.7109375" style="1" customWidth="1"/>
    <col min="5128" max="5128" width="14.7109375" style="1" customWidth="1"/>
    <col min="5129" max="5129" width="12.7109375" style="1" customWidth="1"/>
    <col min="5130" max="5130" width="14.7109375" style="1" customWidth="1"/>
    <col min="5131" max="5131" width="2.7109375" style="1" customWidth="1"/>
    <col min="5132" max="5133" width="11.42578125" style="1" hidden="1" customWidth="1"/>
    <col min="5134" max="5376" width="11.42578125" style="1" hidden="1"/>
    <col min="5377" max="5379" width="2.7109375" style="1" customWidth="1"/>
    <col min="5380" max="5380" width="50.7109375" style="1" customWidth="1"/>
    <col min="5381" max="5383" width="12.7109375" style="1" customWidth="1"/>
    <col min="5384" max="5384" width="14.7109375" style="1" customWidth="1"/>
    <col min="5385" max="5385" width="12.7109375" style="1" customWidth="1"/>
    <col min="5386" max="5386" width="14.7109375" style="1" customWidth="1"/>
    <col min="5387" max="5387" width="2.7109375" style="1" customWidth="1"/>
    <col min="5388" max="5389" width="11.42578125" style="1" hidden="1" customWidth="1"/>
    <col min="5390" max="5632" width="11.42578125" style="1" hidden="1"/>
    <col min="5633" max="5635" width="2.7109375" style="1" customWidth="1"/>
    <col min="5636" max="5636" width="50.7109375" style="1" customWidth="1"/>
    <col min="5637" max="5639" width="12.7109375" style="1" customWidth="1"/>
    <col min="5640" max="5640" width="14.7109375" style="1" customWidth="1"/>
    <col min="5641" max="5641" width="12.7109375" style="1" customWidth="1"/>
    <col min="5642" max="5642" width="14.7109375" style="1" customWidth="1"/>
    <col min="5643" max="5643" width="2.7109375" style="1" customWidth="1"/>
    <col min="5644" max="5645" width="11.42578125" style="1" hidden="1" customWidth="1"/>
    <col min="5646" max="5888" width="11.42578125" style="1" hidden="1"/>
    <col min="5889" max="5891" width="2.7109375" style="1" customWidth="1"/>
    <col min="5892" max="5892" width="50.7109375" style="1" customWidth="1"/>
    <col min="5893" max="5895" width="12.7109375" style="1" customWidth="1"/>
    <col min="5896" max="5896" width="14.7109375" style="1" customWidth="1"/>
    <col min="5897" max="5897" width="12.7109375" style="1" customWidth="1"/>
    <col min="5898" max="5898" width="14.7109375" style="1" customWidth="1"/>
    <col min="5899" max="5899" width="2.7109375" style="1" customWidth="1"/>
    <col min="5900" max="5901" width="11.42578125" style="1" hidden="1" customWidth="1"/>
    <col min="5902" max="6144" width="11.42578125" style="1" hidden="1"/>
    <col min="6145" max="6147" width="2.7109375" style="1" customWidth="1"/>
    <col min="6148" max="6148" width="50.7109375" style="1" customWidth="1"/>
    <col min="6149" max="6151" width="12.7109375" style="1" customWidth="1"/>
    <col min="6152" max="6152" width="14.7109375" style="1" customWidth="1"/>
    <col min="6153" max="6153" width="12.7109375" style="1" customWidth="1"/>
    <col min="6154" max="6154" width="14.7109375" style="1" customWidth="1"/>
    <col min="6155" max="6155" width="2.7109375" style="1" customWidth="1"/>
    <col min="6156" max="6157" width="11.42578125" style="1" hidden="1" customWidth="1"/>
    <col min="6158" max="6400" width="11.42578125" style="1" hidden="1"/>
    <col min="6401" max="6403" width="2.7109375" style="1" customWidth="1"/>
    <col min="6404" max="6404" width="50.7109375" style="1" customWidth="1"/>
    <col min="6405" max="6407" width="12.7109375" style="1" customWidth="1"/>
    <col min="6408" max="6408" width="14.7109375" style="1" customWidth="1"/>
    <col min="6409" max="6409" width="12.7109375" style="1" customWidth="1"/>
    <col min="6410" max="6410" width="14.7109375" style="1" customWidth="1"/>
    <col min="6411" max="6411" width="2.7109375" style="1" customWidth="1"/>
    <col min="6412" max="6413" width="11.42578125" style="1" hidden="1" customWidth="1"/>
    <col min="6414" max="6656" width="11.42578125" style="1" hidden="1"/>
    <col min="6657" max="6659" width="2.7109375" style="1" customWidth="1"/>
    <col min="6660" max="6660" width="50.7109375" style="1" customWidth="1"/>
    <col min="6661" max="6663" width="12.7109375" style="1" customWidth="1"/>
    <col min="6664" max="6664" width="14.7109375" style="1" customWidth="1"/>
    <col min="6665" max="6665" width="12.7109375" style="1" customWidth="1"/>
    <col min="6666" max="6666" width="14.7109375" style="1" customWidth="1"/>
    <col min="6667" max="6667" width="2.7109375" style="1" customWidth="1"/>
    <col min="6668" max="6669" width="11.42578125" style="1" hidden="1" customWidth="1"/>
    <col min="6670" max="6912" width="11.42578125" style="1" hidden="1"/>
    <col min="6913" max="6915" width="2.7109375" style="1" customWidth="1"/>
    <col min="6916" max="6916" width="50.7109375" style="1" customWidth="1"/>
    <col min="6917" max="6919" width="12.7109375" style="1" customWidth="1"/>
    <col min="6920" max="6920" width="14.7109375" style="1" customWidth="1"/>
    <col min="6921" max="6921" width="12.7109375" style="1" customWidth="1"/>
    <col min="6922" max="6922" width="14.7109375" style="1" customWidth="1"/>
    <col min="6923" max="6923" width="2.7109375" style="1" customWidth="1"/>
    <col min="6924" max="6925" width="11.42578125" style="1" hidden="1" customWidth="1"/>
    <col min="6926" max="7168" width="11.42578125" style="1" hidden="1"/>
    <col min="7169" max="7171" width="2.7109375" style="1" customWidth="1"/>
    <col min="7172" max="7172" width="50.7109375" style="1" customWidth="1"/>
    <col min="7173" max="7175" width="12.7109375" style="1" customWidth="1"/>
    <col min="7176" max="7176" width="14.7109375" style="1" customWidth="1"/>
    <col min="7177" max="7177" width="12.7109375" style="1" customWidth="1"/>
    <col min="7178" max="7178" width="14.7109375" style="1" customWidth="1"/>
    <col min="7179" max="7179" width="2.7109375" style="1" customWidth="1"/>
    <col min="7180" max="7181" width="11.42578125" style="1" hidden="1" customWidth="1"/>
    <col min="7182" max="7424" width="11.42578125" style="1" hidden="1"/>
    <col min="7425" max="7427" width="2.7109375" style="1" customWidth="1"/>
    <col min="7428" max="7428" width="50.7109375" style="1" customWidth="1"/>
    <col min="7429" max="7431" width="12.7109375" style="1" customWidth="1"/>
    <col min="7432" max="7432" width="14.7109375" style="1" customWidth="1"/>
    <col min="7433" max="7433" width="12.7109375" style="1" customWidth="1"/>
    <col min="7434" max="7434" width="14.7109375" style="1" customWidth="1"/>
    <col min="7435" max="7435" width="2.7109375" style="1" customWidth="1"/>
    <col min="7436" max="7437" width="11.42578125" style="1" hidden="1" customWidth="1"/>
    <col min="7438" max="7680" width="11.42578125" style="1" hidden="1"/>
    <col min="7681" max="7683" width="2.7109375" style="1" customWidth="1"/>
    <col min="7684" max="7684" width="50.7109375" style="1" customWidth="1"/>
    <col min="7685" max="7687" width="12.7109375" style="1" customWidth="1"/>
    <col min="7688" max="7688" width="14.7109375" style="1" customWidth="1"/>
    <col min="7689" max="7689" width="12.7109375" style="1" customWidth="1"/>
    <col min="7690" max="7690" width="14.7109375" style="1" customWidth="1"/>
    <col min="7691" max="7691" width="2.7109375" style="1" customWidth="1"/>
    <col min="7692" max="7693" width="11.42578125" style="1" hidden="1" customWidth="1"/>
    <col min="7694" max="7936" width="11.42578125" style="1" hidden="1"/>
    <col min="7937" max="7939" width="2.7109375" style="1" customWidth="1"/>
    <col min="7940" max="7940" width="50.7109375" style="1" customWidth="1"/>
    <col min="7941" max="7943" width="12.7109375" style="1" customWidth="1"/>
    <col min="7944" max="7944" width="14.7109375" style="1" customWidth="1"/>
    <col min="7945" max="7945" width="12.7109375" style="1" customWidth="1"/>
    <col min="7946" max="7946" width="14.7109375" style="1" customWidth="1"/>
    <col min="7947" max="7947" width="2.7109375" style="1" customWidth="1"/>
    <col min="7948" max="7949" width="11.42578125" style="1" hidden="1" customWidth="1"/>
    <col min="7950" max="8192" width="11.42578125" style="1" hidden="1"/>
    <col min="8193" max="8195" width="2.7109375" style="1" customWidth="1"/>
    <col min="8196" max="8196" width="50.7109375" style="1" customWidth="1"/>
    <col min="8197" max="8199" width="12.7109375" style="1" customWidth="1"/>
    <col min="8200" max="8200" width="14.7109375" style="1" customWidth="1"/>
    <col min="8201" max="8201" width="12.7109375" style="1" customWidth="1"/>
    <col min="8202" max="8202" width="14.7109375" style="1" customWidth="1"/>
    <col min="8203" max="8203" width="2.7109375" style="1" customWidth="1"/>
    <col min="8204" max="8205" width="11.42578125" style="1" hidden="1" customWidth="1"/>
    <col min="8206" max="8448" width="11.42578125" style="1" hidden="1"/>
    <col min="8449" max="8451" width="2.7109375" style="1" customWidth="1"/>
    <col min="8452" max="8452" width="50.7109375" style="1" customWidth="1"/>
    <col min="8453" max="8455" width="12.7109375" style="1" customWidth="1"/>
    <col min="8456" max="8456" width="14.7109375" style="1" customWidth="1"/>
    <col min="8457" max="8457" width="12.7109375" style="1" customWidth="1"/>
    <col min="8458" max="8458" width="14.7109375" style="1" customWidth="1"/>
    <col min="8459" max="8459" width="2.7109375" style="1" customWidth="1"/>
    <col min="8460" max="8461" width="11.42578125" style="1" hidden="1" customWidth="1"/>
    <col min="8462" max="8704" width="11.42578125" style="1" hidden="1"/>
    <col min="8705" max="8707" width="2.7109375" style="1" customWidth="1"/>
    <col min="8708" max="8708" width="50.7109375" style="1" customWidth="1"/>
    <col min="8709" max="8711" width="12.7109375" style="1" customWidth="1"/>
    <col min="8712" max="8712" width="14.7109375" style="1" customWidth="1"/>
    <col min="8713" max="8713" width="12.7109375" style="1" customWidth="1"/>
    <col min="8714" max="8714" width="14.7109375" style="1" customWidth="1"/>
    <col min="8715" max="8715" width="2.7109375" style="1" customWidth="1"/>
    <col min="8716" max="8717" width="11.42578125" style="1" hidden="1" customWidth="1"/>
    <col min="8718" max="8960" width="11.42578125" style="1" hidden="1"/>
    <col min="8961" max="8963" width="2.7109375" style="1" customWidth="1"/>
    <col min="8964" max="8964" width="50.7109375" style="1" customWidth="1"/>
    <col min="8965" max="8967" width="12.7109375" style="1" customWidth="1"/>
    <col min="8968" max="8968" width="14.7109375" style="1" customWidth="1"/>
    <col min="8969" max="8969" width="12.7109375" style="1" customWidth="1"/>
    <col min="8970" max="8970" width="14.7109375" style="1" customWidth="1"/>
    <col min="8971" max="8971" width="2.7109375" style="1" customWidth="1"/>
    <col min="8972" max="8973" width="11.42578125" style="1" hidden="1" customWidth="1"/>
    <col min="8974" max="9216" width="11.42578125" style="1" hidden="1"/>
    <col min="9217" max="9219" width="2.7109375" style="1" customWidth="1"/>
    <col min="9220" max="9220" width="50.7109375" style="1" customWidth="1"/>
    <col min="9221" max="9223" width="12.7109375" style="1" customWidth="1"/>
    <col min="9224" max="9224" width="14.7109375" style="1" customWidth="1"/>
    <col min="9225" max="9225" width="12.7109375" style="1" customWidth="1"/>
    <col min="9226" max="9226" width="14.7109375" style="1" customWidth="1"/>
    <col min="9227" max="9227" width="2.7109375" style="1" customWidth="1"/>
    <col min="9228" max="9229" width="11.42578125" style="1" hidden="1" customWidth="1"/>
    <col min="9230" max="9472" width="11.42578125" style="1" hidden="1"/>
    <col min="9473" max="9475" width="2.7109375" style="1" customWidth="1"/>
    <col min="9476" max="9476" width="50.7109375" style="1" customWidth="1"/>
    <col min="9477" max="9479" width="12.7109375" style="1" customWidth="1"/>
    <col min="9480" max="9480" width="14.7109375" style="1" customWidth="1"/>
    <col min="9481" max="9481" width="12.7109375" style="1" customWidth="1"/>
    <col min="9482" max="9482" width="14.7109375" style="1" customWidth="1"/>
    <col min="9483" max="9483" width="2.7109375" style="1" customWidth="1"/>
    <col min="9484" max="9485" width="11.42578125" style="1" hidden="1" customWidth="1"/>
    <col min="9486" max="9728" width="11.42578125" style="1" hidden="1"/>
    <col min="9729" max="9731" width="2.7109375" style="1" customWidth="1"/>
    <col min="9732" max="9732" width="50.7109375" style="1" customWidth="1"/>
    <col min="9733" max="9735" width="12.7109375" style="1" customWidth="1"/>
    <col min="9736" max="9736" width="14.7109375" style="1" customWidth="1"/>
    <col min="9737" max="9737" width="12.7109375" style="1" customWidth="1"/>
    <col min="9738" max="9738" width="14.7109375" style="1" customWidth="1"/>
    <col min="9739" max="9739" width="2.7109375" style="1" customWidth="1"/>
    <col min="9740" max="9741" width="11.42578125" style="1" hidden="1" customWidth="1"/>
    <col min="9742" max="9984" width="11.42578125" style="1" hidden="1"/>
    <col min="9985" max="9987" width="2.7109375" style="1" customWidth="1"/>
    <col min="9988" max="9988" width="50.7109375" style="1" customWidth="1"/>
    <col min="9989" max="9991" width="12.7109375" style="1" customWidth="1"/>
    <col min="9992" max="9992" width="14.7109375" style="1" customWidth="1"/>
    <col min="9993" max="9993" width="12.7109375" style="1" customWidth="1"/>
    <col min="9994" max="9994" width="14.7109375" style="1" customWidth="1"/>
    <col min="9995" max="9995" width="2.7109375" style="1" customWidth="1"/>
    <col min="9996" max="9997" width="11.42578125" style="1" hidden="1" customWidth="1"/>
    <col min="9998" max="10240" width="11.42578125" style="1" hidden="1"/>
    <col min="10241" max="10243" width="2.7109375" style="1" customWidth="1"/>
    <col min="10244" max="10244" width="50.7109375" style="1" customWidth="1"/>
    <col min="10245" max="10247" width="12.7109375" style="1" customWidth="1"/>
    <col min="10248" max="10248" width="14.7109375" style="1" customWidth="1"/>
    <col min="10249" max="10249" width="12.7109375" style="1" customWidth="1"/>
    <col min="10250" max="10250" width="14.7109375" style="1" customWidth="1"/>
    <col min="10251" max="10251" width="2.7109375" style="1" customWidth="1"/>
    <col min="10252" max="10253" width="11.42578125" style="1" hidden="1" customWidth="1"/>
    <col min="10254" max="10496" width="11.42578125" style="1" hidden="1"/>
    <col min="10497" max="10499" width="2.7109375" style="1" customWidth="1"/>
    <col min="10500" max="10500" width="50.7109375" style="1" customWidth="1"/>
    <col min="10501" max="10503" width="12.7109375" style="1" customWidth="1"/>
    <col min="10504" max="10504" width="14.7109375" style="1" customWidth="1"/>
    <col min="10505" max="10505" width="12.7109375" style="1" customWidth="1"/>
    <col min="10506" max="10506" width="14.7109375" style="1" customWidth="1"/>
    <col min="10507" max="10507" width="2.7109375" style="1" customWidth="1"/>
    <col min="10508" max="10509" width="11.42578125" style="1" hidden="1" customWidth="1"/>
    <col min="10510" max="10752" width="11.42578125" style="1" hidden="1"/>
    <col min="10753" max="10755" width="2.7109375" style="1" customWidth="1"/>
    <col min="10756" max="10756" width="50.7109375" style="1" customWidth="1"/>
    <col min="10757" max="10759" width="12.7109375" style="1" customWidth="1"/>
    <col min="10760" max="10760" width="14.7109375" style="1" customWidth="1"/>
    <col min="10761" max="10761" width="12.7109375" style="1" customWidth="1"/>
    <col min="10762" max="10762" width="14.7109375" style="1" customWidth="1"/>
    <col min="10763" max="10763" width="2.7109375" style="1" customWidth="1"/>
    <col min="10764" max="10765" width="11.42578125" style="1" hidden="1" customWidth="1"/>
    <col min="10766" max="11008" width="11.42578125" style="1" hidden="1"/>
    <col min="11009" max="11011" width="2.7109375" style="1" customWidth="1"/>
    <col min="11012" max="11012" width="50.7109375" style="1" customWidth="1"/>
    <col min="11013" max="11015" width="12.7109375" style="1" customWidth="1"/>
    <col min="11016" max="11016" width="14.7109375" style="1" customWidth="1"/>
    <col min="11017" max="11017" width="12.7109375" style="1" customWidth="1"/>
    <col min="11018" max="11018" width="14.7109375" style="1" customWidth="1"/>
    <col min="11019" max="11019" width="2.7109375" style="1" customWidth="1"/>
    <col min="11020" max="11021" width="11.42578125" style="1" hidden="1" customWidth="1"/>
    <col min="11022" max="11264" width="11.42578125" style="1" hidden="1"/>
    <col min="11265" max="11267" width="2.7109375" style="1" customWidth="1"/>
    <col min="11268" max="11268" width="50.7109375" style="1" customWidth="1"/>
    <col min="11269" max="11271" width="12.7109375" style="1" customWidth="1"/>
    <col min="11272" max="11272" width="14.7109375" style="1" customWidth="1"/>
    <col min="11273" max="11273" width="12.7109375" style="1" customWidth="1"/>
    <col min="11274" max="11274" width="14.7109375" style="1" customWidth="1"/>
    <col min="11275" max="11275" width="2.7109375" style="1" customWidth="1"/>
    <col min="11276" max="11277" width="11.42578125" style="1" hidden="1" customWidth="1"/>
    <col min="11278" max="11520" width="11.42578125" style="1" hidden="1"/>
    <col min="11521" max="11523" width="2.7109375" style="1" customWidth="1"/>
    <col min="11524" max="11524" width="50.7109375" style="1" customWidth="1"/>
    <col min="11525" max="11527" width="12.7109375" style="1" customWidth="1"/>
    <col min="11528" max="11528" width="14.7109375" style="1" customWidth="1"/>
    <col min="11529" max="11529" width="12.7109375" style="1" customWidth="1"/>
    <col min="11530" max="11530" width="14.7109375" style="1" customWidth="1"/>
    <col min="11531" max="11531" width="2.7109375" style="1" customWidth="1"/>
    <col min="11532" max="11533" width="11.42578125" style="1" hidden="1" customWidth="1"/>
    <col min="11534" max="11776" width="11.42578125" style="1" hidden="1"/>
    <col min="11777" max="11779" width="2.7109375" style="1" customWidth="1"/>
    <col min="11780" max="11780" width="50.7109375" style="1" customWidth="1"/>
    <col min="11781" max="11783" width="12.7109375" style="1" customWidth="1"/>
    <col min="11784" max="11784" width="14.7109375" style="1" customWidth="1"/>
    <col min="11785" max="11785" width="12.7109375" style="1" customWidth="1"/>
    <col min="11786" max="11786" width="14.7109375" style="1" customWidth="1"/>
    <col min="11787" max="11787" width="2.7109375" style="1" customWidth="1"/>
    <col min="11788" max="11789" width="11.42578125" style="1" hidden="1" customWidth="1"/>
    <col min="11790" max="12032" width="11.42578125" style="1" hidden="1"/>
    <col min="12033" max="12035" width="2.7109375" style="1" customWidth="1"/>
    <col min="12036" max="12036" width="50.7109375" style="1" customWidth="1"/>
    <col min="12037" max="12039" width="12.7109375" style="1" customWidth="1"/>
    <col min="12040" max="12040" width="14.7109375" style="1" customWidth="1"/>
    <col min="12041" max="12041" width="12.7109375" style="1" customWidth="1"/>
    <col min="12042" max="12042" width="14.7109375" style="1" customWidth="1"/>
    <col min="12043" max="12043" width="2.7109375" style="1" customWidth="1"/>
    <col min="12044" max="12045" width="11.42578125" style="1" hidden="1" customWidth="1"/>
    <col min="12046" max="12288" width="11.42578125" style="1" hidden="1"/>
    <col min="12289" max="12291" width="2.7109375" style="1" customWidth="1"/>
    <col min="12292" max="12292" width="50.7109375" style="1" customWidth="1"/>
    <col min="12293" max="12295" width="12.7109375" style="1" customWidth="1"/>
    <col min="12296" max="12296" width="14.7109375" style="1" customWidth="1"/>
    <col min="12297" max="12297" width="12.7109375" style="1" customWidth="1"/>
    <col min="12298" max="12298" width="14.7109375" style="1" customWidth="1"/>
    <col min="12299" max="12299" width="2.7109375" style="1" customWidth="1"/>
    <col min="12300" max="12301" width="11.42578125" style="1" hidden="1" customWidth="1"/>
    <col min="12302" max="12544" width="11.42578125" style="1" hidden="1"/>
    <col min="12545" max="12547" width="2.7109375" style="1" customWidth="1"/>
    <col min="12548" max="12548" width="50.7109375" style="1" customWidth="1"/>
    <col min="12549" max="12551" width="12.7109375" style="1" customWidth="1"/>
    <col min="12552" max="12552" width="14.7109375" style="1" customWidth="1"/>
    <col min="12553" max="12553" width="12.7109375" style="1" customWidth="1"/>
    <col min="12554" max="12554" width="14.7109375" style="1" customWidth="1"/>
    <col min="12555" max="12555" width="2.7109375" style="1" customWidth="1"/>
    <col min="12556" max="12557" width="11.42578125" style="1" hidden="1" customWidth="1"/>
    <col min="12558" max="12800" width="11.42578125" style="1" hidden="1"/>
    <col min="12801" max="12803" width="2.7109375" style="1" customWidth="1"/>
    <col min="12804" max="12804" width="50.7109375" style="1" customWidth="1"/>
    <col min="12805" max="12807" width="12.7109375" style="1" customWidth="1"/>
    <col min="12808" max="12808" width="14.7109375" style="1" customWidth="1"/>
    <col min="12809" max="12809" width="12.7109375" style="1" customWidth="1"/>
    <col min="12810" max="12810" width="14.7109375" style="1" customWidth="1"/>
    <col min="12811" max="12811" width="2.7109375" style="1" customWidth="1"/>
    <col min="12812" max="12813" width="11.42578125" style="1" hidden="1" customWidth="1"/>
    <col min="12814" max="13056" width="11.42578125" style="1" hidden="1"/>
    <col min="13057" max="13059" width="2.7109375" style="1" customWidth="1"/>
    <col min="13060" max="13060" width="50.7109375" style="1" customWidth="1"/>
    <col min="13061" max="13063" width="12.7109375" style="1" customWidth="1"/>
    <col min="13064" max="13064" width="14.7109375" style="1" customWidth="1"/>
    <col min="13065" max="13065" width="12.7109375" style="1" customWidth="1"/>
    <col min="13066" max="13066" width="14.7109375" style="1" customWidth="1"/>
    <col min="13067" max="13067" width="2.7109375" style="1" customWidth="1"/>
    <col min="13068" max="13069" width="11.42578125" style="1" hidden="1" customWidth="1"/>
    <col min="13070" max="13312" width="11.42578125" style="1" hidden="1"/>
    <col min="13313" max="13315" width="2.7109375" style="1" customWidth="1"/>
    <col min="13316" max="13316" width="50.7109375" style="1" customWidth="1"/>
    <col min="13317" max="13319" width="12.7109375" style="1" customWidth="1"/>
    <col min="13320" max="13320" width="14.7109375" style="1" customWidth="1"/>
    <col min="13321" max="13321" width="12.7109375" style="1" customWidth="1"/>
    <col min="13322" max="13322" width="14.7109375" style="1" customWidth="1"/>
    <col min="13323" max="13323" width="2.7109375" style="1" customWidth="1"/>
    <col min="13324" max="13325" width="11.42578125" style="1" hidden="1" customWidth="1"/>
    <col min="13326" max="13568" width="11.42578125" style="1" hidden="1"/>
    <col min="13569" max="13571" width="2.7109375" style="1" customWidth="1"/>
    <col min="13572" max="13572" width="50.7109375" style="1" customWidth="1"/>
    <col min="13573" max="13575" width="12.7109375" style="1" customWidth="1"/>
    <col min="13576" max="13576" width="14.7109375" style="1" customWidth="1"/>
    <col min="13577" max="13577" width="12.7109375" style="1" customWidth="1"/>
    <col min="13578" max="13578" width="14.7109375" style="1" customWidth="1"/>
    <col min="13579" max="13579" width="2.7109375" style="1" customWidth="1"/>
    <col min="13580" max="13581" width="11.42578125" style="1" hidden="1" customWidth="1"/>
    <col min="13582" max="13824" width="11.42578125" style="1" hidden="1"/>
    <col min="13825" max="13827" width="2.7109375" style="1" customWidth="1"/>
    <col min="13828" max="13828" width="50.7109375" style="1" customWidth="1"/>
    <col min="13829" max="13831" width="12.7109375" style="1" customWidth="1"/>
    <col min="13832" max="13832" width="14.7109375" style="1" customWidth="1"/>
    <col min="13833" max="13833" width="12.7109375" style="1" customWidth="1"/>
    <col min="13834" max="13834" width="14.7109375" style="1" customWidth="1"/>
    <col min="13835" max="13835" width="2.7109375" style="1" customWidth="1"/>
    <col min="13836" max="13837" width="11.42578125" style="1" hidden="1" customWidth="1"/>
    <col min="13838" max="14080" width="11.42578125" style="1" hidden="1"/>
    <col min="14081" max="14083" width="2.7109375" style="1" customWidth="1"/>
    <col min="14084" max="14084" width="50.7109375" style="1" customWidth="1"/>
    <col min="14085" max="14087" width="12.7109375" style="1" customWidth="1"/>
    <col min="14088" max="14088" width="14.7109375" style="1" customWidth="1"/>
    <col min="14089" max="14089" width="12.7109375" style="1" customWidth="1"/>
    <col min="14090" max="14090" width="14.7109375" style="1" customWidth="1"/>
    <col min="14091" max="14091" width="2.7109375" style="1" customWidth="1"/>
    <col min="14092" max="14093" width="11.42578125" style="1" hidden="1" customWidth="1"/>
    <col min="14094" max="14336" width="11.42578125" style="1" hidden="1"/>
    <col min="14337" max="14339" width="2.7109375" style="1" customWidth="1"/>
    <col min="14340" max="14340" width="50.7109375" style="1" customWidth="1"/>
    <col min="14341" max="14343" width="12.7109375" style="1" customWidth="1"/>
    <col min="14344" max="14344" width="14.7109375" style="1" customWidth="1"/>
    <col min="14345" max="14345" width="12.7109375" style="1" customWidth="1"/>
    <col min="14346" max="14346" width="14.7109375" style="1" customWidth="1"/>
    <col min="14347" max="14347" width="2.7109375" style="1" customWidth="1"/>
    <col min="14348" max="14349" width="11.42578125" style="1" hidden="1" customWidth="1"/>
    <col min="14350" max="14592" width="11.42578125" style="1" hidden="1"/>
    <col min="14593" max="14595" width="2.7109375" style="1" customWidth="1"/>
    <col min="14596" max="14596" width="50.7109375" style="1" customWidth="1"/>
    <col min="14597" max="14599" width="12.7109375" style="1" customWidth="1"/>
    <col min="14600" max="14600" width="14.7109375" style="1" customWidth="1"/>
    <col min="14601" max="14601" width="12.7109375" style="1" customWidth="1"/>
    <col min="14602" max="14602" width="14.7109375" style="1" customWidth="1"/>
    <col min="14603" max="14603" width="2.7109375" style="1" customWidth="1"/>
    <col min="14604" max="14605" width="11.42578125" style="1" hidden="1" customWidth="1"/>
    <col min="14606" max="14848" width="11.42578125" style="1" hidden="1"/>
    <col min="14849" max="14851" width="2.7109375" style="1" customWidth="1"/>
    <col min="14852" max="14852" width="50.7109375" style="1" customWidth="1"/>
    <col min="14853" max="14855" width="12.7109375" style="1" customWidth="1"/>
    <col min="14856" max="14856" width="14.7109375" style="1" customWidth="1"/>
    <col min="14857" max="14857" width="12.7109375" style="1" customWidth="1"/>
    <col min="14858" max="14858" width="14.7109375" style="1" customWidth="1"/>
    <col min="14859" max="14859" width="2.7109375" style="1" customWidth="1"/>
    <col min="14860" max="14861" width="11.42578125" style="1" hidden="1" customWidth="1"/>
    <col min="14862" max="15104" width="11.42578125" style="1" hidden="1"/>
    <col min="15105" max="15107" width="2.7109375" style="1" customWidth="1"/>
    <col min="15108" max="15108" width="50.7109375" style="1" customWidth="1"/>
    <col min="15109" max="15111" width="12.7109375" style="1" customWidth="1"/>
    <col min="15112" max="15112" width="14.7109375" style="1" customWidth="1"/>
    <col min="15113" max="15113" width="12.7109375" style="1" customWidth="1"/>
    <col min="15114" max="15114" width="14.7109375" style="1" customWidth="1"/>
    <col min="15115" max="15115" width="2.7109375" style="1" customWidth="1"/>
    <col min="15116" max="15117" width="11.42578125" style="1" hidden="1" customWidth="1"/>
    <col min="15118" max="15360" width="11.42578125" style="1" hidden="1"/>
    <col min="15361" max="15363" width="2.7109375" style="1" customWidth="1"/>
    <col min="15364" max="15364" width="50.7109375" style="1" customWidth="1"/>
    <col min="15365" max="15367" width="12.7109375" style="1" customWidth="1"/>
    <col min="15368" max="15368" width="14.7109375" style="1" customWidth="1"/>
    <col min="15369" max="15369" width="12.7109375" style="1" customWidth="1"/>
    <col min="15370" max="15370" width="14.7109375" style="1" customWidth="1"/>
    <col min="15371" max="15371" width="2.7109375" style="1" customWidth="1"/>
    <col min="15372" max="15373" width="11.42578125" style="1" hidden="1" customWidth="1"/>
    <col min="15374" max="15616" width="11.42578125" style="1" hidden="1"/>
    <col min="15617" max="15619" width="2.7109375" style="1" customWidth="1"/>
    <col min="15620" max="15620" width="50.7109375" style="1" customWidth="1"/>
    <col min="15621" max="15623" width="12.7109375" style="1" customWidth="1"/>
    <col min="15624" max="15624" width="14.7109375" style="1" customWidth="1"/>
    <col min="15625" max="15625" width="12.7109375" style="1" customWidth="1"/>
    <col min="15626" max="15626" width="14.7109375" style="1" customWidth="1"/>
    <col min="15627" max="15627" width="2.7109375" style="1" customWidth="1"/>
    <col min="15628" max="15629" width="11.42578125" style="1" hidden="1" customWidth="1"/>
    <col min="15630" max="15872" width="11.42578125" style="1" hidden="1"/>
    <col min="15873" max="15875" width="2.7109375" style="1" customWidth="1"/>
    <col min="15876" max="15876" width="50.7109375" style="1" customWidth="1"/>
    <col min="15877" max="15879" width="12.7109375" style="1" customWidth="1"/>
    <col min="15880" max="15880" width="14.7109375" style="1" customWidth="1"/>
    <col min="15881" max="15881" width="12.7109375" style="1" customWidth="1"/>
    <col min="15882" max="15882" width="14.7109375" style="1" customWidth="1"/>
    <col min="15883" max="15883" width="2.7109375" style="1" customWidth="1"/>
    <col min="15884" max="15885" width="11.42578125" style="1" hidden="1" customWidth="1"/>
    <col min="15886" max="16128" width="11.42578125" style="1" hidden="1"/>
    <col min="16129" max="16131" width="2.7109375" style="1" customWidth="1"/>
    <col min="16132" max="16132" width="50.7109375" style="1" customWidth="1"/>
    <col min="16133" max="16135" width="12.7109375" style="1" customWidth="1"/>
    <col min="16136" max="16136" width="14.7109375" style="1" customWidth="1"/>
    <col min="16137" max="16137" width="12.7109375" style="1" customWidth="1"/>
    <col min="16138" max="16138" width="14.7109375" style="1" customWidth="1"/>
    <col min="16139" max="16139" width="2.7109375" style="1" customWidth="1"/>
    <col min="16140" max="16141" width="11.42578125" style="1" hidden="1" customWidth="1"/>
    <col min="16142" max="16384" width="11.42578125" style="1" hidden="1"/>
  </cols>
  <sheetData>
    <row r="1" spans="2:10" ht="15" x14ac:dyDescent="0.25"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2:10" ht="14.1" customHeight="1" x14ac:dyDescent="0.2">
      <c r="B2" s="43" t="s">
        <v>1</v>
      </c>
      <c r="C2" s="44"/>
      <c r="D2" s="44"/>
      <c r="E2" s="44"/>
      <c r="F2" s="44"/>
      <c r="G2" s="44"/>
      <c r="H2" s="44"/>
      <c r="I2" s="44"/>
      <c r="J2" s="45"/>
    </row>
    <row r="3" spans="2:10" ht="14.1" customHeight="1" x14ac:dyDescent="0.2">
      <c r="B3" s="46" t="s">
        <v>2</v>
      </c>
      <c r="C3" s="47"/>
      <c r="D3" s="47"/>
      <c r="E3" s="47"/>
      <c r="F3" s="47"/>
      <c r="G3" s="47"/>
      <c r="H3" s="47"/>
      <c r="I3" s="47"/>
      <c r="J3" s="48"/>
    </row>
    <row r="4" spans="2:10" ht="14.1" customHeight="1" x14ac:dyDescent="0.2">
      <c r="B4" s="46" t="s">
        <v>3</v>
      </c>
      <c r="C4" s="47"/>
      <c r="D4" s="47"/>
      <c r="E4" s="47"/>
      <c r="F4" s="47"/>
      <c r="G4" s="47"/>
      <c r="H4" s="47"/>
      <c r="I4" s="47"/>
      <c r="J4" s="48"/>
    </row>
    <row r="5" spans="2:10" ht="14.1" customHeight="1" x14ac:dyDescent="0.2">
      <c r="B5" s="49" t="s">
        <v>4</v>
      </c>
      <c r="C5" s="50"/>
      <c r="D5" s="50"/>
      <c r="E5" s="50"/>
      <c r="F5" s="50"/>
      <c r="G5" s="50"/>
      <c r="H5" s="50"/>
      <c r="I5" s="50"/>
      <c r="J5" s="51"/>
    </row>
    <row r="6" spans="2:10" x14ac:dyDescent="0.2">
      <c r="B6" s="52" t="s">
        <v>5</v>
      </c>
      <c r="C6" s="53"/>
      <c r="D6" s="54"/>
      <c r="E6" s="58" t="s">
        <v>6</v>
      </c>
      <c r="F6" s="58"/>
      <c r="G6" s="58"/>
      <c r="H6" s="58"/>
      <c r="I6" s="58"/>
      <c r="J6" s="58" t="s">
        <v>7</v>
      </c>
    </row>
    <row r="7" spans="2:10" ht="20.25" customHeight="1" x14ac:dyDescent="0.2">
      <c r="B7" s="55"/>
      <c r="C7" s="56"/>
      <c r="D7" s="57"/>
      <c r="E7" s="2" t="s">
        <v>8</v>
      </c>
      <c r="F7" s="3" t="s">
        <v>9</v>
      </c>
      <c r="G7" s="2" t="s">
        <v>10</v>
      </c>
      <c r="H7" s="2" t="s">
        <v>11</v>
      </c>
      <c r="I7" s="2" t="s">
        <v>12</v>
      </c>
      <c r="J7" s="58"/>
    </row>
    <row r="8" spans="2:10" ht="8.1" customHeight="1" x14ac:dyDescent="0.2">
      <c r="B8" s="39"/>
      <c r="C8" s="40"/>
      <c r="D8" s="41"/>
      <c r="E8" s="4"/>
      <c r="F8" s="4"/>
      <c r="G8" s="4"/>
      <c r="H8" s="4"/>
      <c r="I8" s="4"/>
      <c r="J8" s="4"/>
    </row>
    <row r="9" spans="2:10" x14ac:dyDescent="0.2">
      <c r="B9" s="35" t="s">
        <v>13</v>
      </c>
      <c r="C9" s="27"/>
      <c r="D9" s="28"/>
      <c r="E9" s="5"/>
      <c r="F9" s="5"/>
      <c r="G9" s="5"/>
      <c r="H9" s="5"/>
      <c r="I9" s="5"/>
      <c r="J9" s="5"/>
    </row>
    <row r="10" spans="2:10" x14ac:dyDescent="0.2">
      <c r="B10" s="6"/>
      <c r="C10" s="36" t="s">
        <v>14</v>
      </c>
      <c r="D10" s="37"/>
      <c r="E10" s="7">
        <v>20407536</v>
      </c>
      <c r="F10" s="5"/>
      <c r="G10" s="7">
        <f t="shared" ref="G10:G40" si="0">E10+F10</f>
        <v>20407536</v>
      </c>
      <c r="H10" s="7">
        <v>9306955</v>
      </c>
      <c r="I10" s="8">
        <f>H10</f>
        <v>9306955</v>
      </c>
      <c r="J10" s="7">
        <f>I10-E10</f>
        <v>-11100581</v>
      </c>
    </row>
    <row r="11" spans="2:10" x14ac:dyDescent="0.2">
      <c r="B11" s="6"/>
      <c r="C11" s="36" t="s">
        <v>15</v>
      </c>
      <c r="D11" s="37"/>
      <c r="E11" s="5"/>
      <c r="F11" s="5"/>
      <c r="G11" s="5">
        <f t="shared" si="0"/>
        <v>0</v>
      </c>
      <c r="H11" s="5"/>
      <c r="I11" s="9"/>
      <c r="J11" s="5">
        <f t="shared" ref="J11:J70" si="1">I11-E11</f>
        <v>0</v>
      </c>
    </row>
    <row r="12" spans="2:10" x14ac:dyDescent="0.2">
      <c r="B12" s="6"/>
      <c r="C12" s="36" t="s">
        <v>16</v>
      </c>
      <c r="D12" s="37"/>
      <c r="E12" s="7">
        <v>421290.3</v>
      </c>
      <c r="F12" s="7"/>
      <c r="G12" s="7">
        <f t="shared" si="0"/>
        <v>421290.3</v>
      </c>
      <c r="H12" s="7">
        <v>178384.9</v>
      </c>
      <c r="I12" s="8">
        <f>H12</f>
        <v>178384.9</v>
      </c>
      <c r="J12" s="7">
        <f t="shared" si="1"/>
        <v>-242905.4</v>
      </c>
    </row>
    <row r="13" spans="2:10" x14ac:dyDescent="0.2">
      <c r="B13" s="6"/>
      <c r="C13" s="36" t="s">
        <v>17</v>
      </c>
      <c r="D13" s="37"/>
      <c r="E13" s="7">
        <v>5965480.2999999998</v>
      </c>
      <c r="F13" s="7"/>
      <c r="G13" s="7">
        <f t="shared" si="0"/>
        <v>5965480.2999999998</v>
      </c>
      <c r="H13" s="7">
        <v>2414215.7000000002</v>
      </c>
      <c r="I13" s="8">
        <f>H13</f>
        <v>2414215.7000000002</v>
      </c>
      <c r="J13" s="7">
        <f t="shared" si="1"/>
        <v>-3551264.5999999996</v>
      </c>
    </row>
    <row r="14" spans="2:10" x14ac:dyDescent="0.2">
      <c r="B14" s="6"/>
      <c r="C14" s="36" t="s">
        <v>18</v>
      </c>
      <c r="D14" s="37"/>
      <c r="E14" s="7">
        <v>591994.69999999995</v>
      </c>
      <c r="F14" s="7"/>
      <c r="G14" s="7">
        <f t="shared" si="0"/>
        <v>591994.69999999995</v>
      </c>
      <c r="H14" s="7">
        <v>160749.70000000001</v>
      </c>
      <c r="I14" s="8">
        <f>H14</f>
        <v>160749.70000000001</v>
      </c>
      <c r="J14" s="7">
        <f t="shared" si="1"/>
        <v>-431244.99999999994</v>
      </c>
    </row>
    <row r="15" spans="2:10" x14ac:dyDescent="0.2">
      <c r="B15" s="6"/>
      <c r="C15" s="36" t="s">
        <v>19</v>
      </c>
      <c r="D15" s="37"/>
      <c r="E15" s="7">
        <v>4631664.5999999996</v>
      </c>
      <c r="F15" s="7"/>
      <c r="G15" s="7">
        <f t="shared" si="0"/>
        <v>4631664.5999999996</v>
      </c>
      <c r="H15" s="7">
        <v>951991.7</v>
      </c>
      <c r="I15" s="8">
        <f>H15</f>
        <v>951991.7</v>
      </c>
      <c r="J15" s="7">
        <f t="shared" si="1"/>
        <v>-3679672.8999999994</v>
      </c>
    </row>
    <row r="16" spans="2:10" x14ac:dyDescent="0.2">
      <c r="B16" s="6"/>
      <c r="C16" s="36" t="s">
        <v>20</v>
      </c>
      <c r="D16" s="37"/>
      <c r="E16" s="7"/>
      <c r="F16" s="7"/>
      <c r="G16" s="7">
        <f t="shared" si="0"/>
        <v>0</v>
      </c>
      <c r="H16" s="7"/>
      <c r="I16" s="8"/>
      <c r="J16" s="7">
        <f t="shared" si="1"/>
        <v>0</v>
      </c>
    </row>
    <row r="17" spans="2:10" ht="18" customHeight="1" x14ac:dyDescent="0.2">
      <c r="B17" s="6"/>
      <c r="C17" s="29" t="s">
        <v>21</v>
      </c>
      <c r="D17" s="37"/>
      <c r="E17" s="7">
        <f>E18+E19+E20+E21+E22+E23+E24+E25+E26+E27+E28</f>
        <v>114764158.7</v>
      </c>
      <c r="F17" s="7"/>
      <c r="G17" s="7">
        <f t="shared" si="0"/>
        <v>114764158.7</v>
      </c>
      <c r="H17" s="7">
        <f>H18+H19+H20+H21+H22+H23+H24+H25+H26+H27+H28</f>
        <v>30558030.399999995</v>
      </c>
      <c r="I17" s="8">
        <f>H17</f>
        <v>30558030.399999995</v>
      </c>
      <c r="J17" s="7">
        <f t="shared" si="1"/>
        <v>-84206128.300000012</v>
      </c>
    </row>
    <row r="18" spans="2:10" x14ac:dyDescent="0.2">
      <c r="B18" s="6"/>
      <c r="C18" s="10"/>
      <c r="D18" s="11" t="s">
        <v>22</v>
      </c>
      <c r="E18" s="7">
        <v>93356672.299999997</v>
      </c>
      <c r="F18" s="7"/>
      <c r="G18" s="7">
        <f t="shared" si="0"/>
        <v>93356672.299999997</v>
      </c>
      <c r="H18" s="7">
        <v>25135620</v>
      </c>
      <c r="I18" s="8">
        <f>H18</f>
        <v>25135620</v>
      </c>
      <c r="J18" s="7">
        <f t="shared" si="1"/>
        <v>-68221052.299999997</v>
      </c>
    </row>
    <row r="19" spans="2:10" x14ac:dyDescent="0.2">
      <c r="B19" s="6"/>
      <c r="C19" s="10"/>
      <c r="D19" s="11" t="s">
        <v>23</v>
      </c>
      <c r="E19" s="7">
        <v>3101824.9</v>
      </c>
      <c r="F19" s="7"/>
      <c r="G19" s="7">
        <f t="shared" si="0"/>
        <v>3101824.9</v>
      </c>
      <c r="H19" s="7">
        <v>823113.2</v>
      </c>
      <c r="I19" s="8">
        <f>H19</f>
        <v>823113.2</v>
      </c>
      <c r="J19" s="7">
        <f t="shared" si="1"/>
        <v>-2278711.7000000002</v>
      </c>
    </row>
    <row r="20" spans="2:10" x14ac:dyDescent="0.2">
      <c r="B20" s="6"/>
      <c r="C20" s="10"/>
      <c r="D20" s="11" t="s">
        <v>24</v>
      </c>
      <c r="E20" s="7">
        <v>4496662.3</v>
      </c>
      <c r="F20" s="7"/>
      <c r="G20" s="7">
        <f t="shared" si="0"/>
        <v>4496662.3</v>
      </c>
      <c r="H20" s="7">
        <v>1047128.2</v>
      </c>
      <c r="I20" s="8">
        <f>H20</f>
        <v>1047128.2</v>
      </c>
      <c r="J20" s="7">
        <f t="shared" si="1"/>
        <v>-3449534.0999999996</v>
      </c>
    </row>
    <row r="21" spans="2:10" x14ac:dyDescent="0.2">
      <c r="B21" s="6"/>
      <c r="C21" s="10"/>
      <c r="D21" s="11" t="s">
        <v>25</v>
      </c>
      <c r="E21" s="7">
        <v>430501.5</v>
      </c>
      <c r="F21" s="7"/>
      <c r="G21" s="7">
        <f t="shared" si="0"/>
        <v>430501.5</v>
      </c>
      <c r="H21" s="7">
        <v>100806.7</v>
      </c>
      <c r="I21" s="8">
        <f>H21</f>
        <v>100806.7</v>
      </c>
      <c r="J21" s="7">
        <f t="shared" si="1"/>
        <v>-329694.8</v>
      </c>
    </row>
    <row r="22" spans="2:10" x14ac:dyDescent="0.2">
      <c r="B22" s="6"/>
      <c r="C22" s="10"/>
      <c r="D22" s="11" t="s">
        <v>26</v>
      </c>
      <c r="E22" s="7"/>
      <c r="F22" s="7"/>
      <c r="G22" s="7">
        <f t="shared" si="0"/>
        <v>0</v>
      </c>
      <c r="H22" s="7"/>
      <c r="I22" s="8">
        <v>0</v>
      </c>
      <c r="J22" s="7">
        <f t="shared" si="1"/>
        <v>0</v>
      </c>
    </row>
    <row r="23" spans="2:10" x14ac:dyDescent="0.2">
      <c r="B23" s="6"/>
      <c r="C23" s="10"/>
      <c r="D23" s="11" t="s">
        <v>27</v>
      </c>
      <c r="E23" s="7">
        <v>1555088.8</v>
      </c>
      <c r="F23" s="7"/>
      <c r="G23" s="7">
        <f t="shared" si="0"/>
        <v>1555088.8</v>
      </c>
      <c r="H23" s="7">
        <v>524209.9</v>
      </c>
      <c r="I23" s="8">
        <f>H23</f>
        <v>524209.9</v>
      </c>
      <c r="J23" s="7">
        <f t="shared" si="1"/>
        <v>-1030878.9</v>
      </c>
    </row>
    <row r="24" spans="2:10" x14ac:dyDescent="0.2">
      <c r="B24" s="6"/>
      <c r="C24" s="10"/>
      <c r="D24" s="11" t="s">
        <v>28</v>
      </c>
      <c r="E24" s="7"/>
      <c r="F24" s="7"/>
      <c r="G24" s="7">
        <f t="shared" si="0"/>
        <v>0</v>
      </c>
      <c r="H24" s="7"/>
      <c r="I24" s="8">
        <v>0</v>
      </c>
      <c r="J24" s="7">
        <f t="shared" si="1"/>
        <v>0</v>
      </c>
    </row>
    <row r="25" spans="2:10" x14ac:dyDescent="0.2">
      <c r="B25" s="6"/>
      <c r="C25" s="10"/>
      <c r="D25" s="11" t="s">
        <v>29</v>
      </c>
      <c r="E25" s="7"/>
      <c r="F25" s="7"/>
      <c r="G25" s="7">
        <f t="shared" si="0"/>
        <v>0</v>
      </c>
      <c r="H25" s="7"/>
      <c r="I25" s="8">
        <v>0</v>
      </c>
      <c r="J25" s="7">
        <f t="shared" si="1"/>
        <v>0</v>
      </c>
    </row>
    <row r="26" spans="2:10" x14ac:dyDescent="0.2">
      <c r="B26" s="6"/>
      <c r="C26" s="10"/>
      <c r="D26" s="11" t="s">
        <v>30</v>
      </c>
      <c r="E26" s="7"/>
      <c r="F26" s="7"/>
      <c r="G26" s="7">
        <f t="shared" si="0"/>
        <v>0</v>
      </c>
      <c r="H26" s="7"/>
      <c r="I26" s="8">
        <v>0</v>
      </c>
      <c r="J26" s="7">
        <f t="shared" si="1"/>
        <v>0</v>
      </c>
    </row>
    <row r="27" spans="2:10" x14ac:dyDescent="0.2">
      <c r="B27" s="6"/>
      <c r="C27" s="10"/>
      <c r="D27" s="11" t="s">
        <v>31</v>
      </c>
      <c r="E27" s="7">
        <v>11823408.9</v>
      </c>
      <c r="F27" s="7"/>
      <c r="G27" s="7">
        <f t="shared" si="0"/>
        <v>11823408.9</v>
      </c>
      <c r="H27" s="7">
        <v>2927152.4</v>
      </c>
      <c r="I27" s="8">
        <f>H27</f>
        <v>2927152.4</v>
      </c>
      <c r="J27" s="7">
        <f t="shared" si="1"/>
        <v>-8896256.5</v>
      </c>
    </row>
    <row r="28" spans="2:10" x14ac:dyDescent="0.2">
      <c r="B28" s="6"/>
      <c r="C28" s="10"/>
      <c r="D28" s="11" t="s">
        <v>32</v>
      </c>
      <c r="E28" s="7">
        <v>0</v>
      </c>
      <c r="F28" s="7"/>
      <c r="G28" s="7">
        <f t="shared" si="0"/>
        <v>0</v>
      </c>
      <c r="H28" s="7">
        <v>0</v>
      </c>
      <c r="I28" s="8">
        <v>0</v>
      </c>
      <c r="J28" s="7">
        <f t="shared" si="1"/>
        <v>0</v>
      </c>
    </row>
    <row r="29" spans="2:10" x14ac:dyDescent="0.2">
      <c r="B29" s="6"/>
      <c r="C29" s="36" t="s">
        <v>33</v>
      </c>
      <c r="D29" s="37"/>
      <c r="E29" s="7">
        <f>E30+E31+E32+E33+E34</f>
        <v>6584458</v>
      </c>
      <c r="F29" s="7"/>
      <c r="G29" s="7">
        <f t="shared" si="0"/>
        <v>6584458</v>
      </c>
      <c r="H29" s="7">
        <f>H30+H31+H32+H33+H34</f>
        <v>1920761.5</v>
      </c>
      <c r="I29" s="8">
        <f t="shared" ref="I29:I34" si="2">H29</f>
        <v>1920761.5</v>
      </c>
      <c r="J29" s="7">
        <f t="shared" si="1"/>
        <v>-4663696.5</v>
      </c>
    </row>
    <row r="30" spans="2:10" x14ac:dyDescent="0.2">
      <c r="B30" s="6"/>
      <c r="C30" s="10"/>
      <c r="D30" s="11" t="s">
        <v>34</v>
      </c>
      <c r="E30" s="7"/>
      <c r="F30" s="7"/>
      <c r="G30" s="7">
        <f t="shared" si="0"/>
        <v>0</v>
      </c>
      <c r="H30" s="7">
        <v>240.4</v>
      </c>
      <c r="I30" s="8">
        <f t="shared" si="2"/>
        <v>240.4</v>
      </c>
      <c r="J30" s="7">
        <f t="shared" si="1"/>
        <v>240.4</v>
      </c>
    </row>
    <row r="31" spans="2:10" x14ac:dyDescent="0.2">
      <c r="B31" s="6"/>
      <c r="C31" s="10"/>
      <c r="D31" s="11" t="s">
        <v>35</v>
      </c>
      <c r="E31" s="7">
        <v>282016</v>
      </c>
      <c r="F31" s="7"/>
      <c r="G31" s="7">
        <f t="shared" si="0"/>
        <v>282016</v>
      </c>
      <c r="H31" s="7">
        <v>70504</v>
      </c>
      <c r="I31" s="8">
        <f t="shared" si="2"/>
        <v>70504</v>
      </c>
      <c r="J31" s="7">
        <f t="shared" si="1"/>
        <v>-211512</v>
      </c>
    </row>
    <row r="32" spans="2:10" x14ac:dyDescent="0.2">
      <c r="B32" s="6"/>
      <c r="C32" s="10"/>
      <c r="D32" s="11" t="s">
        <v>36</v>
      </c>
      <c r="E32" s="7">
        <v>1332285.3</v>
      </c>
      <c r="F32" s="7"/>
      <c r="G32" s="7">
        <f t="shared" si="0"/>
        <v>1332285.3</v>
      </c>
      <c r="H32" s="7">
        <v>316871.59999999998</v>
      </c>
      <c r="I32" s="8">
        <f t="shared" si="2"/>
        <v>316871.59999999998</v>
      </c>
      <c r="J32" s="7">
        <f t="shared" si="1"/>
        <v>-1015413.7000000001</v>
      </c>
    </row>
    <row r="33" spans="2:260" x14ac:dyDescent="0.2">
      <c r="B33" s="6"/>
      <c r="C33" s="10"/>
      <c r="D33" s="11" t="s">
        <v>37</v>
      </c>
      <c r="E33" s="7"/>
      <c r="F33" s="7"/>
      <c r="G33" s="7">
        <f t="shared" si="0"/>
        <v>0</v>
      </c>
      <c r="H33" s="7">
        <v>31369.8</v>
      </c>
      <c r="I33" s="8">
        <f t="shared" si="2"/>
        <v>31369.8</v>
      </c>
      <c r="J33" s="7">
        <f t="shared" si="1"/>
        <v>31369.8</v>
      </c>
    </row>
    <row r="34" spans="2:260" x14ac:dyDescent="0.2">
      <c r="B34" s="6"/>
      <c r="C34" s="10"/>
      <c r="D34" s="11" t="s">
        <v>38</v>
      </c>
      <c r="E34" s="7">
        <v>4970156.7</v>
      </c>
      <c r="F34" s="7"/>
      <c r="G34" s="7">
        <f t="shared" si="0"/>
        <v>4970156.7</v>
      </c>
      <c r="H34" s="7">
        <f>1501775.7</f>
        <v>1501775.7</v>
      </c>
      <c r="I34" s="8">
        <f t="shared" si="2"/>
        <v>1501775.7</v>
      </c>
      <c r="J34" s="7">
        <f t="shared" si="1"/>
        <v>-3468381</v>
      </c>
    </row>
    <row r="35" spans="2:260" x14ac:dyDescent="0.2">
      <c r="B35" s="6"/>
      <c r="C35" s="36" t="s">
        <v>39</v>
      </c>
      <c r="D35" s="37"/>
      <c r="E35" s="7">
        <v>0</v>
      </c>
      <c r="F35" s="7"/>
      <c r="G35" s="7">
        <f t="shared" si="0"/>
        <v>0</v>
      </c>
      <c r="H35" s="7"/>
      <c r="I35" s="8"/>
      <c r="J35" s="7">
        <f t="shared" si="1"/>
        <v>0</v>
      </c>
    </row>
    <row r="36" spans="2:260" x14ac:dyDescent="0.2">
      <c r="B36" s="6"/>
      <c r="C36" s="36" t="s">
        <v>40</v>
      </c>
      <c r="D36" s="37"/>
      <c r="E36" s="7">
        <f>E37</f>
        <v>1488465.9</v>
      </c>
      <c r="F36" s="7"/>
      <c r="G36" s="7">
        <f>G37</f>
        <v>1488465.9</v>
      </c>
      <c r="H36" s="7">
        <f>H37</f>
        <v>4660.8999999999996</v>
      </c>
      <c r="I36" s="8">
        <f>H36</f>
        <v>4660.8999999999996</v>
      </c>
      <c r="J36" s="7">
        <f>J37</f>
        <v>-1483805</v>
      </c>
    </row>
    <row r="37" spans="2:260" x14ac:dyDescent="0.2">
      <c r="B37" s="6"/>
      <c r="C37" s="10"/>
      <c r="D37" s="11" t="s">
        <v>41</v>
      </c>
      <c r="E37" s="7">
        <v>1488465.9</v>
      </c>
      <c r="F37" s="7"/>
      <c r="G37" s="7">
        <f t="shared" si="0"/>
        <v>1488465.9</v>
      </c>
      <c r="H37" s="7">
        <v>4660.8999999999996</v>
      </c>
      <c r="I37" s="8">
        <f>H37</f>
        <v>4660.8999999999996</v>
      </c>
      <c r="J37" s="7">
        <f t="shared" si="1"/>
        <v>-1483805</v>
      </c>
      <c r="IY37" s="12"/>
      <c r="IZ37" s="13"/>
    </row>
    <row r="38" spans="2:260" x14ac:dyDescent="0.2">
      <c r="B38" s="6"/>
      <c r="C38" s="36" t="s">
        <v>42</v>
      </c>
      <c r="D38" s="37"/>
      <c r="E38" s="7">
        <f>E39+E40</f>
        <v>0</v>
      </c>
      <c r="F38" s="7"/>
      <c r="G38" s="7">
        <f t="shared" si="0"/>
        <v>0</v>
      </c>
      <c r="H38" s="7">
        <f>H39+H40</f>
        <v>0</v>
      </c>
      <c r="I38" s="8">
        <f>H38</f>
        <v>0</v>
      </c>
      <c r="J38" s="7">
        <f t="shared" si="1"/>
        <v>0</v>
      </c>
    </row>
    <row r="39" spans="2:260" x14ac:dyDescent="0.2">
      <c r="B39" s="6"/>
      <c r="C39" s="10"/>
      <c r="D39" s="11" t="s">
        <v>43</v>
      </c>
      <c r="E39" s="7"/>
      <c r="F39" s="7"/>
      <c r="G39" s="7">
        <f t="shared" si="0"/>
        <v>0</v>
      </c>
      <c r="H39" s="7"/>
      <c r="I39" s="8"/>
      <c r="J39" s="7">
        <f t="shared" si="1"/>
        <v>0</v>
      </c>
    </row>
    <row r="40" spans="2:260" x14ac:dyDescent="0.2">
      <c r="B40" s="6"/>
      <c r="C40" s="10"/>
      <c r="D40" s="11" t="s">
        <v>44</v>
      </c>
      <c r="E40" s="14"/>
      <c r="F40" s="7"/>
      <c r="G40" s="7">
        <f t="shared" si="0"/>
        <v>0</v>
      </c>
      <c r="H40" s="7"/>
      <c r="I40" s="8">
        <f>H40</f>
        <v>0</v>
      </c>
      <c r="J40" s="7">
        <f t="shared" si="1"/>
        <v>0</v>
      </c>
    </row>
    <row r="41" spans="2:260" x14ac:dyDescent="0.2">
      <c r="B41" s="15"/>
      <c r="C41" s="16"/>
      <c r="D41" s="17"/>
      <c r="E41" s="14"/>
      <c r="F41" s="7"/>
      <c r="G41" s="7"/>
      <c r="H41" s="7"/>
      <c r="I41" s="8"/>
      <c r="J41" s="7"/>
    </row>
    <row r="42" spans="2:260" s="20" customFormat="1" ht="19.5" customHeight="1" x14ac:dyDescent="0.25">
      <c r="B42" s="38" t="s">
        <v>45</v>
      </c>
      <c r="C42" s="27"/>
      <c r="D42" s="28"/>
      <c r="E42" s="18">
        <f>E10+E11+E12+E13+E14+E15+E16+E17+E29+E36+E38</f>
        <v>154855048.5</v>
      </c>
      <c r="F42" s="19"/>
      <c r="G42" s="18">
        <f>G10+G11+G12+G13+G14+G15+G16+G17+G29+G36+G38</f>
        <v>154855048.5</v>
      </c>
      <c r="H42" s="18">
        <f>H10+H11+H12+H13+H14+H15+H16+H17+H29+H35+H36+H38</f>
        <v>45495749.79999999</v>
      </c>
      <c r="I42" s="18">
        <f>I10+I11+I12+I13+I14+I15+I16+I17+I29+I35+I36+I38</f>
        <v>45495749.79999999</v>
      </c>
      <c r="J42" s="19">
        <f>I42-G42</f>
        <v>-109359298.70000002</v>
      </c>
    </row>
    <row r="43" spans="2:260" x14ac:dyDescent="0.2">
      <c r="B43" s="35" t="s">
        <v>46</v>
      </c>
      <c r="C43" s="27"/>
      <c r="D43" s="28"/>
      <c r="E43" s="7"/>
      <c r="F43" s="7"/>
      <c r="G43" s="7"/>
      <c r="H43" s="8"/>
      <c r="I43" s="8"/>
      <c r="J43" s="7"/>
    </row>
    <row r="44" spans="2:260" ht="8.1" customHeight="1" x14ac:dyDescent="0.2">
      <c r="B44" s="15"/>
      <c r="C44" s="16"/>
      <c r="D44" s="17"/>
      <c r="E44" s="7"/>
      <c r="F44" s="7"/>
      <c r="G44" s="7"/>
      <c r="H44" s="7"/>
      <c r="I44" s="8"/>
      <c r="J44" s="7"/>
    </row>
    <row r="45" spans="2:260" x14ac:dyDescent="0.2">
      <c r="B45" s="35" t="s">
        <v>47</v>
      </c>
      <c r="C45" s="27"/>
      <c r="D45" s="28"/>
      <c r="E45" s="7"/>
      <c r="F45" s="7"/>
      <c r="G45" s="7"/>
      <c r="H45" s="7"/>
      <c r="I45" s="8"/>
      <c r="J45" s="7"/>
    </row>
    <row r="46" spans="2:260" x14ac:dyDescent="0.2">
      <c r="B46" s="6"/>
      <c r="C46" s="36" t="s">
        <v>48</v>
      </c>
      <c r="D46" s="37"/>
      <c r="E46" s="7">
        <f>E47+E48+E49+E50+E51+E52+E53+E54</f>
        <v>77172135.199999988</v>
      </c>
      <c r="F46" s="7"/>
      <c r="G46" s="7">
        <f>G47+G48+G49+G50+G51+G52+G53+G54</f>
        <v>77172135.199999988</v>
      </c>
      <c r="H46" s="7">
        <f>H47+H48+H49+H50+H51+H52+H53+H54</f>
        <v>17407131.599999998</v>
      </c>
      <c r="I46" s="8">
        <f>I47+I48+I49+I50+I51+I52+I53+I54</f>
        <v>17407131.599999998</v>
      </c>
      <c r="J46" s="7">
        <f t="shared" si="1"/>
        <v>-59765003.599999994</v>
      </c>
    </row>
    <row r="47" spans="2:260" x14ac:dyDescent="0.2">
      <c r="B47" s="6"/>
      <c r="C47" s="10"/>
      <c r="D47" s="11" t="s">
        <v>49</v>
      </c>
      <c r="E47" s="7">
        <v>37739922</v>
      </c>
      <c r="F47" s="7"/>
      <c r="G47" s="7">
        <f>E47+F47</f>
        <v>37739922</v>
      </c>
      <c r="H47" s="7">
        <v>7265831.5999999996</v>
      </c>
      <c r="I47" s="8">
        <f>H47</f>
        <v>7265831.5999999996</v>
      </c>
      <c r="J47" s="7">
        <f t="shared" si="1"/>
        <v>-30474090.399999999</v>
      </c>
    </row>
    <row r="48" spans="2:260" x14ac:dyDescent="0.2">
      <c r="B48" s="6"/>
      <c r="C48" s="10"/>
      <c r="D48" s="11" t="s">
        <v>50</v>
      </c>
      <c r="E48" s="7">
        <v>10464765.699999999</v>
      </c>
      <c r="F48" s="7"/>
      <c r="G48" s="7">
        <f t="shared" ref="G48:G59" si="3">E48+F48</f>
        <v>10464765.699999999</v>
      </c>
      <c r="H48" s="7">
        <v>2547913.5</v>
      </c>
      <c r="I48" s="8">
        <f t="shared" ref="I48:I56" si="4">H48</f>
        <v>2547913.5</v>
      </c>
      <c r="J48" s="7">
        <f t="shared" si="1"/>
        <v>-7916852.1999999993</v>
      </c>
    </row>
    <row r="49" spans="2:10" x14ac:dyDescent="0.2">
      <c r="B49" s="6"/>
      <c r="C49" s="10"/>
      <c r="D49" s="11" t="s">
        <v>51</v>
      </c>
      <c r="E49" s="7">
        <v>6239288.9000000004</v>
      </c>
      <c r="F49" s="7"/>
      <c r="G49" s="7">
        <f t="shared" si="3"/>
        <v>6239288.9000000004</v>
      </c>
      <c r="H49" s="7">
        <v>1875383.2</v>
      </c>
      <c r="I49" s="8">
        <f t="shared" si="4"/>
        <v>1875383.2</v>
      </c>
      <c r="J49" s="7">
        <f t="shared" si="1"/>
        <v>-4363905.7</v>
      </c>
    </row>
    <row r="50" spans="2:10" ht="18" x14ac:dyDescent="0.2">
      <c r="B50" s="6"/>
      <c r="C50" s="10"/>
      <c r="D50" s="11" t="s">
        <v>52</v>
      </c>
      <c r="E50" s="7">
        <v>11726431</v>
      </c>
      <c r="F50" s="7"/>
      <c r="G50" s="7">
        <f t="shared" si="3"/>
        <v>11726431</v>
      </c>
      <c r="H50" s="7">
        <v>2931607.7</v>
      </c>
      <c r="I50" s="8">
        <f t="shared" si="4"/>
        <v>2931607.7</v>
      </c>
      <c r="J50" s="7">
        <f t="shared" si="1"/>
        <v>-8794823.3000000007</v>
      </c>
    </row>
    <row r="51" spans="2:10" x14ac:dyDescent="0.2">
      <c r="B51" s="6"/>
      <c r="C51" s="10"/>
      <c r="D51" s="11" t="s">
        <v>53</v>
      </c>
      <c r="E51" s="7">
        <v>2556736.9</v>
      </c>
      <c r="F51" s="7"/>
      <c r="G51" s="7">
        <f t="shared" si="3"/>
        <v>2556736.9</v>
      </c>
      <c r="H51" s="7">
        <v>649257.5</v>
      </c>
      <c r="I51" s="8">
        <f t="shared" si="4"/>
        <v>649257.5</v>
      </c>
      <c r="J51" s="7">
        <f t="shared" si="1"/>
        <v>-1907479.4</v>
      </c>
    </row>
    <row r="52" spans="2:10" x14ac:dyDescent="0.2">
      <c r="B52" s="6"/>
      <c r="C52" s="10"/>
      <c r="D52" s="11" t="s">
        <v>54</v>
      </c>
      <c r="E52" s="7">
        <v>761651.8</v>
      </c>
      <c r="F52" s="7"/>
      <c r="G52" s="7">
        <f t="shared" si="3"/>
        <v>761651.8</v>
      </c>
      <c r="H52" s="7">
        <v>194463.5</v>
      </c>
      <c r="I52" s="8">
        <f t="shared" si="4"/>
        <v>194463.5</v>
      </c>
      <c r="J52" s="7">
        <f t="shared" si="1"/>
        <v>-567188.30000000005</v>
      </c>
    </row>
    <row r="53" spans="2:10" ht="18" x14ac:dyDescent="0.2">
      <c r="B53" s="6"/>
      <c r="C53" s="10"/>
      <c r="D53" s="11" t="s">
        <v>55</v>
      </c>
      <c r="E53" s="7">
        <v>516587.1</v>
      </c>
      <c r="F53" s="7"/>
      <c r="G53" s="7">
        <f t="shared" si="3"/>
        <v>516587.1</v>
      </c>
      <c r="H53" s="7">
        <v>149140.70000000001</v>
      </c>
      <c r="I53" s="8">
        <f t="shared" si="4"/>
        <v>149140.70000000001</v>
      </c>
      <c r="J53" s="7">
        <f t="shared" si="1"/>
        <v>-367446.39999999997</v>
      </c>
    </row>
    <row r="54" spans="2:10" x14ac:dyDescent="0.2">
      <c r="B54" s="6"/>
      <c r="C54" s="10"/>
      <c r="D54" s="11" t="s">
        <v>56</v>
      </c>
      <c r="E54" s="7">
        <v>7166751.7999999998</v>
      </c>
      <c r="F54" s="7"/>
      <c r="G54" s="7">
        <f t="shared" si="3"/>
        <v>7166751.7999999998</v>
      </c>
      <c r="H54" s="7">
        <v>1793533.9</v>
      </c>
      <c r="I54" s="8">
        <f t="shared" si="4"/>
        <v>1793533.9</v>
      </c>
      <c r="J54" s="7">
        <f t="shared" si="1"/>
        <v>-5373217.9000000004</v>
      </c>
    </row>
    <row r="55" spans="2:10" x14ac:dyDescent="0.2">
      <c r="B55" s="6"/>
      <c r="C55" s="36" t="s">
        <v>57</v>
      </c>
      <c r="D55" s="37"/>
      <c r="E55" s="7">
        <f>E56+E57+E58+E59</f>
        <v>16248075</v>
      </c>
      <c r="F55" s="7"/>
      <c r="G55" s="7">
        <f t="shared" si="3"/>
        <v>16248075</v>
      </c>
      <c r="H55" s="7">
        <f>H56+H57+H58+H59</f>
        <v>2995400.5999999996</v>
      </c>
      <c r="I55" s="8">
        <f t="shared" si="4"/>
        <v>2995400.5999999996</v>
      </c>
      <c r="J55" s="7">
        <f t="shared" si="1"/>
        <v>-13252674.4</v>
      </c>
    </row>
    <row r="56" spans="2:10" x14ac:dyDescent="0.2">
      <c r="B56" s="6"/>
      <c r="C56" s="10"/>
      <c r="D56" s="11" t="s">
        <v>58</v>
      </c>
      <c r="E56" s="7">
        <v>9714204.6999999993</v>
      </c>
      <c r="F56" s="7"/>
      <c r="G56" s="7">
        <f t="shared" si="3"/>
        <v>9714204.6999999993</v>
      </c>
      <c r="H56" s="7">
        <v>2262928.7999999998</v>
      </c>
      <c r="I56" s="8">
        <f t="shared" si="4"/>
        <v>2262928.7999999998</v>
      </c>
      <c r="J56" s="7">
        <f t="shared" si="1"/>
        <v>-7451275.8999999994</v>
      </c>
    </row>
    <row r="57" spans="2:10" x14ac:dyDescent="0.2">
      <c r="B57" s="6"/>
      <c r="C57" s="10"/>
      <c r="D57" s="11" t="s">
        <v>59</v>
      </c>
      <c r="E57" s="7"/>
      <c r="F57" s="7"/>
      <c r="G57" s="7">
        <f t="shared" si="3"/>
        <v>0</v>
      </c>
      <c r="H57" s="7"/>
      <c r="I57" s="8"/>
      <c r="J57" s="7">
        <f t="shared" si="1"/>
        <v>0</v>
      </c>
    </row>
    <row r="58" spans="2:10" x14ac:dyDescent="0.2">
      <c r="B58" s="6"/>
      <c r="C58" s="10"/>
      <c r="D58" s="11" t="s">
        <v>60</v>
      </c>
      <c r="E58" s="7"/>
      <c r="F58" s="7"/>
      <c r="G58" s="7">
        <f t="shared" si="3"/>
        <v>0</v>
      </c>
      <c r="H58" s="7"/>
      <c r="I58" s="8"/>
      <c r="J58" s="7">
        <f t="shared" si="1"/>
        <v>0</v>
      </c>
    </row>
    <row r="59" spans="2:10" x14ac:dyDescent="0.2">
      <c r="B59" s="6"/>
      <c r="C59" s="10"/>
      <c r="D59" s="11" t="s">
        <v>61</v>
      </c>
      <c r="E59" s="7">
        <v>6533870.2999999998</v>
      </c>
      <c r="F59" s="7"/>
      <c r="G59" s="7">
        <f t="shared" si="3"/>
        <v>6533870.2999999998</v>
      </c>
      <c r="H59" s="7">
        <f>732471.8</f>
        <v>732471.8</v>
      </c>
      <c r="I59" s="8">
        <f>H59</f>
        <v>732471.8</v>
      </c>
      <c r="J59" s="7">
        <f t="shared" si="1"/>
        <v>-5801398.5</v>
      </c>
    </row>
    <row r="60" spans="2:10" x14ac:dyDescent="0.2">
      <c r="B60" s="6"/>
      <c r="C60" s="36" t="s">
        <v>62</v>
      </c>
      <c r="D60" s="37"/>
      <c r="E60" s="7">
        <f>E61+E62</f>
        <v>0</v>
      </c>
      <c r="F60" s="7"/>
      <c r="G60" s="7">
        <f>G61+G62</f>
        <v>0</v>
      </c>
      <c r="H60" s="7"/>
      <c r="I60" s="8"/>
      <c r="J60" s="7">
        <f t="shared" si="1"/>
        <v>0</v>
      </c>
    </row>
    <row r="61" spans="2:10" x14ac:dyDescent="0.2">
      <c r="B61" s="6"/>
      <c r="C61" s="10"/>
      <c r="D61" s="11" t="s">
        <v>63</v>
      </c>
      <c r="E61" s="7"/>
      <c r="F61" s="7"/>
      <c r="G61" s="7"/>
      <c r="H61" s="8"/>
      <c r="I61" s="8"/>
      <c r="J61" s="7">
        <f t="shared" si="1"/>
        <v>0</v>
      </c>
    </row>
    <row r="62" spans="2:10" x14ac:dyDescent="0.2">
      <c r="B62" s="6"/>
      <c r="C62" s="10"/>
      <c r="D62" s="11" t="s">
        <v>64</v>
      </c>
      <c r="E62" s="7"/>
      <c r="F62" s="7"/>
      <c r="G62" s="7"/>
      <c r="H62" s="8"/>
      <c r="I62" s="8"/>
      <c r="J62" s="7">
        <f t="shared" si="1"/>
        <v>0</v>
      </c>
    </row>
    <row r="63" spans="2:10" x14ac:dyDescent="0.2">
      <c r="B63" s="6"/>
      <c r="C63" s="36" t="s">
        <v>65</v>
      </c>
      <c r="D63" s="37"/>
      <c r="E63" s="7"/>
      <c r="F63" s="7"/>
      <c r="G63" s="7"/>
      <c r="H63" s="8"/>
      <c r="I63" s="8"/>
      <c r="J63" s="7">
        <f t="shared" si="1"/>
        <v>0</v>
      </c>
    </row>
    <row r="64" spans="2:10" x14ac:dyDescent="0.2">
      <c r="B64" s="6"/>
      <c r="C64" s="36" t="s">
        <v>66</v>
      </c>
      <c r="D64" s="37"/>
      <c r="E64" s="7"/>
      <c r="F64" s="7"/>
      <c r="G64" s="7"/>
      <c r="H64" s="7"/>
      <c r="I64" s="7"/>
      <c r="J64" s="7">
        <f t="shared" si="1"/>
        <v>0</v>
      </c>
    </row>
    <row r="65" spans="2:10" ht="8.1" customHeight="1" x14ac:dyDescent="0.2">
      <c r="B65" s="15"/>
      <c r="C65" s="33"/>
      <c r="D65" s="34"/>
      <c r="E65" s="7"/>
      <c r="F65" s="7"/>
      <c r="G65" s="7"/>
      <c r="H65" s="7"/>
      <c r="I65" s="7"/>
      <c r="J65" s="7"/>
    </row>
    <row r="66" spans="2:10" s="20" customFormat="1" ht="15" x14ac:dyDescent="0.25">
      <c r="B66" s="35" t="s">
        <v>67</v>
      </c>
      <c r="C66" s="27"/>
      <c r="D66" s="28"/>
      <c r="E66" s="19">
        <f>E46+E55+E60+E63+E64</f>
        <v>93420210.199999988</v>
      </c>
      <c r="F66" s="19"/>
      <c r="G66" s="19">
        <f>G46+G55+G60+G63+G64</f>
        <v>93420210.199999988</v>
      </c>
      <c r="H66" s="19">
        <f>H46+H55+H60+H63+H64</f>
        <v>20402532.199999996</v>
      </c>
      <c r="I66" s="19">
        <f>I46+I55+I60+I63+I64</f>
        <v>20402532.199999996</v>
      </c>
      <c r="J66" s="19">
        <f>I66-E66</f>
        <v>-73017678</v>
      </c>
    </row>
    <row r="67" spans="2:10" ht="8.1" customHeight="1" x14ac:dyDescent="0.2">
      <c r="B67" s="15"/>
      <c r="C67" s="33"/>
      <c r="D67" s="34"/>
      <c r="E67" s="7"/>
      <c r="F67" s="7"/>
      <c r="G67" s="7"/>
      <c r="H67" s="7"/>
      <c r="I67" s="7"/>
      <c r="J67" s="7">
        <f t="shared" si="1"/>
        <v>0</v>
      </c>
    </row>
    <row r="68" spans="2:10" s="20" customFormat="1" ht="15" x14ac:dyDescent="0.25">
      <c r="B68" s="35" t="s">
        <v>68</v>
      </c>
      <c r="C68" s="27"/>
      <c r="D68" s="28"/>
      <c r="E68" s="19">
        <f>E69</f>
        <v>10100592.9</v>
      </c>
      <c r="F68" s="19"/>
      <c r="G68" s="19">
        <f>G69</f>
        <v>10100592.9</v>
      </c>
      <c r="H68" s="19">
        <f>H69</f>
        <v>1212338</v>
      </c>
      <c r="I68" s="19">
        <f>I69</f>
        <v>1212338</v>
      </c>
      <c r="J68" s="19">
        <f t="shared" si="1"/>
        <v>-8888254.9000000004</v>
      </c>
    </row>
    <row r="69" spans="2:10" x14ac:dyDescent="0.2">
      <c r="B69" s="6"/>
      <c r="C69" s="36" t="s">
        <v>69</v>
      </c>
      <c r="D69" s="37"/>
      <c r="E69" s="7">
        <v>10100592.9</v>
      </c>
      <c r="F69" s="7"/>
      <c r="G69" s="7">
        <f>+E69+F69</f>
        <v>10100592.9</v>
      </c>
      <c r="H69" s="7">
        <v>1212338</v>
      </c>
      <c r="I69" s="8">
        <f>H69</f>
        <v>1212338</v>
      </c>
      <c r="J69" s="7">
        <f t="shared" si="1"/>
        <v>-8888254.9000000004</v>
      </c>
    </row>
    <row r="70" spans="2:10" ht="1.5" customHeight="1" x14ac:dyDescent="0.2">
      <c r="B70" s="15"/>
      <c r="C70" s="33"/>
      <c r="D70" s="34"/>
      <c r="E70" s="7"/>
      <c r="F70" s="7"/>
      <c r="G70" s="7"/>
      <c r="H70" s="7"/>
      <c r="I70" s="7"/>
      <c r="J70" s="7">
        <f t="shared" si="1"/>
        <v>0</v>
      </c>
    </row>
    <row r="71" spans="2:10" s="20" customFormat="1" ht="15" x14ac:dyDescent="0.25">
      <c r="B71" s="35" t="s">
        <v>70</v>
      </c>
      <c r="C71" s="27"/>
      <c r="D71" s="28"/>
      <c r="E71" s="21">
        <f>+E42+E66+E68</f>
        <v>258375851.59999999</v>
      </c>
      <c r="F71" s="19"/>
      <c r="G71" s="19">
        <f>G42+G66+G68</f>
        <v>258375851.59999999</v>
      </c>
      <c r="H71" s="19">
        <f>H42+H66+H68</f>
        <v>67110619.999999985</v>
      </c>
      <c r="I71" s="19">
        <f>I42+I66+I68</f>
        <v>67110619.999999985</v>
      </c>
      <c r="J71" s="19">
        <f>I71-E71</f>
        <v>-191265231.60000002</v>
      </c>
    </row>
    <row r="72" spans="2:10" ht="8.1" customHeight="1" x14ac:dyDescent="0.2">
      <c r="B72" s="15"/>
      <c r="C72" s="33"/>
      <c r="D72" s="34"/>
      <c r="E72" s="7"/>
      <c r="F72" s="7"/>
      <c r="G72" s="7"/>
      <c r="H72" s="7"/>
      <c r="I72" s="7"/>
      <c r="J72" s="7"/>
    </row>
    <row r="73" spans="2:10" x14ac:dyDescent="0.2">
      <c r="B73" s="6"/>
      <c r="C73" s="27" t="s">
        <v>71</v>
      </c>
      <c r="D73" s="28"/>
      <c r="E73" s="7"/>
      <c r="F73" s="7"/>
      <c r="G73" s="7"/>
      <c r="H73" s="7"/>
      <c r="I73" s="7"/>
      <c r="J73" s="7"/>
    </row>
    <row r="74" spans="2:10" ht="18.75" customHeight="1" x14ac:dyDescent="0.2">
      <c r="B74" s="6"/>
      <c r="C74" s="29" t="s">
        <v>72</v>
      </c>
      <c r="D74" s="30"/>
      <c r="E74" s="7">
        <v>10100592.9</v>
      </c>
      <c r="F74" s="7"/>
      <c r="G74" s="7">
        <f>+E74+F74</f>
        <v>10100592.9</v>
      </c>
      <c r="H74" s="7">
        <v>1212338</v>
      </c>
      <c r="I74" s="8">
        <f>H74</f>
        <v>1212338</v>
      </c>
      <c r="J74" s="19">
        <f>I74-E74</f>
        <v>-8888254.9000000004</v>
      </c>
    </row>
    <row r="75" spans="2:10" ht="18.75" customHeight="1" x14ac:dyDescent="0.2">
      <c r="B75" s="6"/>
      <c r="C75" s="29" t="s">
        <v>73</v>
      </c>
      <c r="D75" s="30"/>
      <c r="E75" s="7"/>
      <c r="F75" s="7"/>
      <c r="G75" s="7"/>
      <c r="H75" s="7"/>
      <c r="I75" s="7"/>
      <c r="J75" s="7"/>
    </row>
    <row r="76" spans="2:10" x14ac:dyDescent="0.2">
      <c r="B76" s="22"/>
      <c r="C76" s="31" t="s">
        <v>74</v>
      </c>
      <c r="D76" s="32"/>
      <c r="E76" s="23">
        <f>E74+E75</f>
        <v>10100592.9</v>
      </c>
      <c r="F76" s="23"/>
      <c r="G76" s="23">
        <f>G74+G75</f>
        <v>10100592.9</v>
      </c>
      <c r="H76" s="23">
        <f>H74+H75</f>
        <v>1212338</v>
      </c>
      <c r="I76" s="23">
        <f>I74+I75</f>
        <v>1212338</v>
      </c>
      <c r="J76" s="24">
        <f>I76-E76</f>
        <v>-8888254.9000000004</v>
      </c>
    </row>
    <row r="77" spans="2:10" ht="8.1" customHeight="1" x14ac:dyDescent="0.2"/>
    <row r="78" spans="2:10" hidden="1" x14ac:dyDescent="0.2"/>
    <row r="79" spans="2:10" hidden="1" x14ac:dyDescent="0.2">
      <c r="C79" s="1"/>
      <c r="D79" s="1"/>
    </row>
    <row r="80" spans="2:10" x14ac:dyDescent="0.2">
      <c r="E80" s="26"/>
    </row>
    <row r="81" s="1" customFormat="1" x14ac:dyDescent="0.2"/>
    <row r="82" s="1" customFormat="1" x14ac:dyDescent="0.2"/>
  </sheetData>
  <mergeCells count="42">
    <mergeCell ref="B6:D7"/>
    <mergeCell ref="E6:I6"/>
    <mergeCell ref="J6:J7"/>
    <mergeCell ref="B1:J1"/>
    <mergeCell ref="B2:J2"/>
    <mergeCell ref="B3:J3"/>
    <mergeCell ref="B4:J4"/>
    <mergeCell ref="B5:J5"/>
    <mergeCell ref="C35:D35"/>
    <mergeCell ref="B8:D8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29:D29"/>
    <mergeCell ref="B66:D66"/>
    <mergeCell ref="C36:D36"/>
    <mergeCell ref="C38:D38"/>
    <mergeCell ref="B42:D42"/>
    <mergeCell ref="B43:D43"/>
    <mergeCell ref="B45:D45"/>
    <mergeCell ref="C46:D46"/>
    <mergeCell ref="C55:D55"/>
    <mergeCell ref="C60:D60"/>
    <mergeCell ref="C63:D63"/>
    <mergeCell ref="C64:D64"/>
    <mergeCell ref="C65:D65"/>
    <mergeCell ref="C73:D73"/>
    <mergeCell ref="C74:D74"/>
    <mergeCell ref="C75:D75"/>
    <mergeCell ref="C76:D76"/>
    <mergeCell ref="C67:D67"/>
    <mergeCell ref="B68:D68"/>
    <mergeCell ref="C69:D69"/>
    <mergeCell ref="C70:D70"/>
    <mergeCell ref="B71:D71"/>
    <mergeCell ref="C72:D72"/>
  </mergeCells>
  <printOptions horizontalCentered="1"/>
  <pageMargins left="0.39370078740157483" right="0.39370078740157483" top="0.59055118110236227" bottom="0.39370078740157483" header="0.31496062992125984" footer="0.31496062992125984"/>
  <pageSetup scale="6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5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Carol</cp:lastModifiedBy>
  <cp:lastPrinted>2019-05-21T14:10:31Z</cp:lastPrinted>
  <dcterms:created xsi:type="dcterms:W3CDTF">2019-05-20T23:37:45Z</dcterms:created>
  <dcterms:modified xsi:type="dcterms:W3CDTF">2019-05-21T14:10:34Z</dcterms:modified>
</cp:coreProperties>
</file>