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AFE40FF1-A4B2-4852-A3B4-506435EE5658}" xr6:coauthVersionLast="46" xr6:coauthVersionMax="46" xr10:uidLastSave="{00000000-0000-0000-0000-000000000000}"/>
  <bookViews>
    <workbookView xWindow="-13725" yWindow="1785" windowWidth="20490" windowHeight="5460" xr2:uid="{5D962D9D-3CAB-47E0-B2B3-E74976AA189B}"/>
  </bookViews>
  <sheets>
    <sheet name="Formato 6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83" i="1"/>
  <c r="I82" i="1"/>
  <c r="I81" i="1"/>
  <c r="E79" i="1"/>
  <c r="D79" i="1"/>
  <c r="I77" i="1"/>
  <c r="I76" i="1"/>
  <c r="I75" i="1"/>
  <c r="I74" i="1"/>
  <c r="I73" i="1"/>
  <c r="I72" i="1"/>
  <c r="I71" i="1"/>
  <c r="D70" i="1"/>
  <c r="I70" i="1" s="1"/>
  <c r="E68" i="1"/>
  <c r="D68" i="1"/>
  <c r="I66" i="1"/>
  <c r="I65" i="1"/>
  <c r="E22" i="1"/>
  <c r="D64" i="1"/>
  <c r="D59" i="1" s="1"/>
  <c r="I63" i="1"/>
  <c r="I62" i="1"/>
  <c r="I61" i="1"/>
  <c r="I57" i="1"/>
  <c r="I56" i="1"/>
  <c r="I55" i="1"/>
  <c r="I54" i="1"/>
  <c r="D52" i="1"/>
  <c r="I52" i="1" s="1"/>
  <c r="I51" i="1"/>
  <c r="E49" i="1"/>
  <c r="I46" i="1"/>
  <c r="I45" i="1"/>
  <c r="D42" i="1"/>
  <c r="E31" i="1"/>
  <c r="G12" i="1"/>
  <c r="E12" i="1"/>
  <c r="I50" i="1" l="1"/>
  <c r="I49" i="1" s="1"/>
  <c r="I64" i="1"/>
  <c r="D49" i="1"/>
  <c r="E59" i="1"/>
  <c r="E48" i="1" s="1"/>
  <c r="I69" i="1"/>
  <c r="I68" i="1" s="1"/>
  <c r="F12" i="1"/>
  <c r="D48" i="1"/>
  <c r="I44" i="1"/>
  <c r="E11" i="1"/>
  <c r="H12" i="1"/>
  <c r="I43" i="1"/>
  <c r="I60" i="1"/>
  <c r="I80" i="1"/>
  <c r="I79" i="1" s="1"/>
  <c r="D22" i="1"/>
  <c r="G11" i="1"/>
  <c r="D12" i="1"/>
  <c r="I59" i="1" l="1"/>
  <c r="G85" i="1"/>
  <c r="E85" i="1"/>
  <c r="F11" i="1"/>
  <c r="I42" i="1"/>
  <c r="H11" i="1"/>
  <c r="D11" i="1"/>
  <c r="D85" i="1" s="1"/>
  <c r="F85" i="1" l="1"/>
  <c r="I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<sst xmlns="http://schemas.openxmlformats.org/spreadsheetml/2006/main" count="82" uniqueCount="50">
  <si>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</si>
  <si>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</si>
  <si>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</si>
  <si>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</si>
  <si>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</si>
  <si>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diciembre de 2020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</si>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</sst>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164" fontId="0" fillId="0" borderId="0" xfId="0" applyNumberFormat="1"/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43" fontId="6" fillId="0" borderId="0" xfId="1" applyFont="1" applyFill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8A65-B99B-44A8-9EE9-185AD1ACA84F}">
  <sheetPr>
    <pageSetUpPr fitToPage="1"/>
  </sheetPr>
  <dimension ref="A1:K88"/>
  <sheetViews>
    <sheetView showGridLines="0" tabSelected="1" zoomScale="110" zoomScaleNormal="110" workbookViewId="0">
      <selection sqref="A1:I1"/>
    </sheetView>
  </sheetViews>
  <sheetFormatPr baseColWidth="10" defaultColWidth="11.42578125" defaultRowHeight="0" customHeight="1" zeroHeight="1" x14ac:dyDescent="0.25"/>
  <cols>
    <col min="1" max="1" width="3.5703125" customWidth="1"/>
    <col min="2" max="2" width="3.28515625" customWidth="1"/>
    <col min="3" max="3" width="42.7109375" customWidth="1"/>
    <col min="4" max="4" width="14" bestFit="1" customWidth="1"/>
    <col min="5" max="5" width="14.7109375" customWidth="1"/>
    <col min="6" max="6" width="14.140625" bestFit="1" customWidth="1"/>
    <col min="7" max="7" width="13.5703125" customWidth="1"/>
    <col min="8" max="8" width="13.28515625" bestFit="1" customWidth="1"/>
    <col min="9" max="9" width="13.7109375" customWidth="1"/>
    <col min="10" max="10" width="11.85546875" bestFit="1" customWidth="1"/>
    <col min="11" max="11" width="12.85546875" bestFit="1" customWidth="1"/>
  </cols>
  <sheetData>
    <row r="1" spans="1:9" ht="1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5" x14ac:dyDescent="0.25">
      <c r="A3" s="42" t="s">
        <v>2</v>
      </c>
      <c r="B3" s="43"/>
      <c r="C3" s="43"/>
      <c r="D3" s="43"/>
      <c r="E3" s="43"/>
      <c r="F3" s="43"/>
      <c r="G3" s="43"/>
      <c r="H3" s="43"/>
      <c r="I3" s="44"/>
    </row>
    <row r="4" spans="1:9" ht="15" x14ac:dyDescent="0.25">
      <c r="A4" s="29" t="s">
        <v>3</v>
      </c>
      <c r="B4" s="30"/>
      <c r="C4" s="30"/>
      <c r="D4" s="30"/>
      <c r="E4" s="30"/>
      <c r="F4" s="30"/>
      <c r="G4" s="30"/>
      <c r="H4" s="30"/>
      <c r="I4" s="31"/>
    </row>
    <row r="5" spans="1:9" ht="15" x14ac:dyDescent="0.25">
      <c r="A5" s="29" t="s">
        <v>4</v>
      </c>
      <c r="B5" s="30"/>
      <c r="C5" s="30"/>
      <c r="D5" s="30"/>
      <c r="E5" s="30"/>
      <c r="F5" s="30"/>
      <c r="G5" s="30"/>
      <c r="H5" s="30"/>
      <c r="I5" s="31"/>
    </row>
    <row r="6" spans="1:9" ht="15" x14ac:dyDescent="0.25">
      <c r="A6" s="29" t="s">
        <v>5</v>
      </c>
      <c r="B6" s="30"/>
      <c r="C6" s="30"/>
      <c r="D6" s="30"/>
      <c r="E6" s="30"/>
      <c r="F6" s="30"/>
      <c r="G6" s="30"/>
      <c r="H6" s="30"/>
      <c r="I6" s="31"/>
    </row>
    <row r="7" spans="1:9" ht="15" x14ac:dyDescent="0.25">
      <c r="A7" s="32" t="s">
        <v>6</v>
      </c>
      <c r="B7" s="33"/>
      <c r="C7" s="33"/>
      <c r="D7" s="33"/>
      <c r="E7" s="33"/>
      <c r="F7" s="33"/>
      <c r="G7" s="33"/>
      <c r="H7" s="33"/>
      <c r="I7" s="34"/>
    </row>
    <row r="8" spans="1:9" ht="15" hidden="1" customHeight="1" x14ac:dyDescent="0.25">
      <c r="A8" s="35" t="s">
        <v>7</v>
      </c>
      <c r="B8" s="35"/>
      <c r="C8" s="35"/>
      <c r="D8" s="36" t="s">
        <v>8</v>
      </c>
      <c r="E8" s="36"/>
      <c r="F8" s="36"/>
      <c r="G8" s="36"/>
      <c r="H8" s="36"/>
      <c r="I8" s="36" t="s">
        <v>9</v>
      </c>
    </row>
    <row r="9" spans="1:9" ht="16.5" x14ac:dyDescent="0.25">
      <c r="A9" s="35"/>
      <c r="B9" s="35"/>
      <c r="C9" s="35"/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36"/>
    </row>
    <row r="10" spans="1:9" ht="15" x14ac:dyDescent="0.25">
      <c r="A10" s="37"/>
      <c r="B10" s="38"/>
      <c r="C10" s="39"/>
      <c r="D10" s="2"/>
      <c r="E10" s="2"/>
      <c r="F10" s="2"/>
      <c r="G10" s="2"/>
      <c r="H10" s="2"/>
      <c r="I10" s="2"/>
    </row>
    <row r="11" spans="1:9" ht="12" customHeight="1" x14ac:dyDescent="0.25">
      <c r="A11" s="23" t="s">
        <v>15</v>
      </c>
      <c r="B11" s="24"/>
      <c r="C11" s="25"/>
      <c r="D11" s="3">
        <f>+D12+D22+D31+D42</f>
        <v>180482093.20000002</v>
      </c>
      <c r="E11" s="3">
        <f t="shared" ref="E11:I11" si="0">+E12+E22+E31+E42</f>
        <v>-2555531.7999999998</v>
      </c>
      <c r="F11" s="3">
        <f>+F12+F22+F31+F42</f>
        <v>177926561.5</v>
      </c>
      <c r="G11" s="3">
        <f>+G12+G22+G31+G42</f>
        <v>170503826.70000002</v>
      </c>
      <c r="H11" s="3">
        <f t="shared" si="0"/>
        <v>163536213.70000002</v>
      </c>
      <c r="I11" s="3">
        <v>7422734.7999999998</v>
      </c>
    </row>
    <row r="12" spans="1:9" ht="12" customHeight="1" x14ac:dyDescent="0.25">
      <c r="A12" s="4"/>
      <c r="B12" s="5" t="s">
        <v>16</v>
      </c>
      <c r="C12" s="6"/>
      <c r="D12" s="7">
        <f>SUM(D13:D20)</f>
        <v>49923286.899999999</v>
      </c>
      <c r="E12" s="7">
        <f t="shared" ref="E12:I12" si="1">SUM(E13:E20)</f>
        <v>1208841.3000000003</v>
      </c>
      <c r="F12" s="7">
        <f>SUM(F13:F20)</f>
        <v>51132128.300000004</v>
      </c>
      <c r="G12" s="7">
        <f t="shared" si="1"/>
        <v>47501430.799999997</v>
      </c>
      <c r="H12" s="7">
        <f t="shared" si="1"/>
        <v>45883859.600000001</v>
      </c>
      <c r="I12" s="7">
        <v>3630697.5</v>
      </c>
    </row>
    <row r="13" spans="1:9" ht="12" customHeight="1" x14ac:dyDescent="0.25">
      <c r="A13" s="8"/>
      <c r="B13" s="9"/>
      <c r="C13" s="10" t="s">
        <v>17</v>
      </c>
      <c r="D13" s="11">
        <v>1543371.7</v>
      </c>
      <c r="E13" s="11">
        <v>-24843.7</v>
      </c>
      <c r="F13" s="12">
        <v>1518528</v>
      </c>
      <c r="G13" s="11">
        <v>1518528</v>
      </c>
      <c r="H13" s="11">
        <v>1518528</v>
      </c>
      <c r="I13" s="12">
        <v>0</v>
      </c>
    </row>
    <row r="14" spans="1:9" ht="12" customHeight="1" x14ac:dyDescent="0.25">
      <c r="A14" s="8"/>
      <c r="B14" s="9"/>
      <c r="C14" s="10" t="s">
        <v>18</v>
      </c>
      <c r="D14" s="11">
        <v>8964224</v>
      </c>
      <c r="E14" s="11">
        <v>-455280.2</v>
      </c>
      <c r="F14" s="12">
        <v>8508943.8000000007</v>
      </c>
      <c r="G14" s="11">
        <v>8341130.5999999996</v>
      </c>
      <c r="H14" s="11">
        <v>8256603.4000000004</v>
      </c>
      <c r="I14" s="12">
        <v>167813.2</v>
      </c>
    </row>
    <row r="15" spans="1:9" ht="12" customHeight="1" x14ac:dyDescent="0.25">
      <c r="A15" s="8"/>
      <c r="B15" s="9"/>
      <c r="C15" s="10" t="s">
        <v>19</v>
      </c>
      <c r="D15" s="11">
        <v>5908651.7000000002</v>
      </c>
      <c r="E15" s="11">
        <v>1527429.1</v>
      </c>
      <c r="F15" s="12">
        <v>7436080.9000000004</v>
      </c>
      <c r="G15" s="11">
        <v>7173508.7999999998</v>
      </c>
      <c r="H15" s="11">
        <v>6722607.5999999996</v>
      </c>
      <c r="I15" s="12">
        <v>262572.09999999998</v>
      </c>
    </row>
    <row r="16" spans="1:9" ht="12" customHeight="1" x14ac:dyDescent="0.25">
      <c r="A16" s="8"/>
      <c r="B16" s="9"/>
      <c r="C16" s="10" t="s">
        <v>20</v>
      </c>
      <c r="D16" s="11">
        <v>39067.199999999997</v>
      </c>
      <c r="E16" s="11">
        <v>-15060.2</v>
      </c>
      <c r="F16" s="12">
        <v>24007</v>
      </c>
      <c r="G16" s="11">
        <v>23756.3</v>
      </c>
      <c r="H16" s="11">
        <v>23756.3</v>
      </c>
      <c r="I16" s="12">
        <v>250.6</v>
      </c>
    </row>
    <row r="17" spans="1:11" ht="12" customHeight="1" x14ac:dyDescent="0.25">
      <c r="A17" s="8"/>
      <c r="B17" s="9"/>
      <c r="C17" s="10" t="s">
        <v>21</v>
      </c>
      <c r="D17" s="11">
        <v>13151903</v>
      </c>
      <c r="E17" s="11">
        <v>1016023.3</v>
      </c>
      <c r="F17" s="12">
        <v>14167926.300000001</v>
      </c>
      <c r="G17" s="11">
        <v>11253653.300000001</v>
      </c>
      <c r="H17" s="11">
        <v>10551338.6</v>
      </c>
      <c r="I17" s="12">
        <v>2914273.1</v>
      </c>
    </row>
    <row r="18" spans="1:11" ht="12" customHeight="1" x14ac:dyDescent="0.25">
      <c r="A18" s="8"/>
      <c r="B18" s="9"/>
      <c r="C18" s="10" t="s">
        <v>22</v>
      </c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2">
        <v>0</v>
      </c>
    </row>
    <row r="19" spans="1:11" ht="12" customHeight="1" x14ac:dyDescent="0.25">
      <c r="A19" s="8"/>
      <c r="B19" s="9"/>
      <c r="C19" s="10" t="s">
        <v>23</v>
      </c>
      <c r="D19" s="11">
        <v>18858476.899999999</v>
      </c>
      <c r="E19" s="11">
        <v>-1180546.2</v>
      </c>
      <c r="F19" s="12">
        <v>17677930.699999999</v>
      </c>
      <c r="G19" s="11">
        <v>17425898.899999999</v>
      </c>
      <c r="H19" s="11">
        <v>17060844.300000001</v>
      </c>
      <c r="I19" s="12">
        <v>252031.9</v>
      </c>
    </row>
    <row r="20" spans="1:11" ht="12" customHeight="1" x14ac:dyDescent="0.25">
      <c r="A20" s="8"/>
      <c r="B20" s="9"/>
      <c r="C20" s="10" t="s">
        <v>24</v>
      </c>
      <c r="D20" s="11">
        <v>1457592.4</v>
      </c>
      <c r="E20" s="11">
        <v>341119.2</v>
      </c>
      <c r="F20" s="12">
        <v>1798711.6</v>
      </c>
      <c r="G20" s="11">
        <v>1764954.9</v>
      </c>
      <c r="H20" s="11">
        <v>1750181.4</v>
      </c>
      <c r="I20" s="12">
        <v>33756.6</v>
      </c>
    </row>
    <row r="21" spans="1:11" ht="8.1" customHeight="1" x14ac:dyDescent="0.25">
      <c r="A21" s="13"/>
      <c r="B21" s="14"/>
      <c r="C21" s="15"/>
      <c r="D21" s="7"/>
      <c r="E21" s="7"/>
      <c r="F21" s="12"/>
      <c r="G21" s="7"/>
      <c r="H21" s="7"/>
      <c r="I21" s="12"/>
    </row>
    <row r="22" spans="1:11" ht="12" customHeight="1" x14ac:dyDescent="0.25">
      <c r="A22" s="4"/>
      <c r="B22" s="5" t="s">
        <v>25</v>
      </c>
      <c r="C22" s="6"/>
      <c r="D22" s="7">
        <f>SUM(D23:D29)</f>
        <v>77865596.300000012</v>
      </c>
      <c r="E22" s="7">
        <f t="shared" ref="E22:I22" si="2">SUM(E23:E29)</f>
        <v>-3095393</v>
      </c>
      <c r="F22" s="7">
        <v>74770203.200000003</v>
      </c>
      <c r="G22" s="7">
        <v>71624741.400000006</v>
      </c>
      <c r="H22" s="7">
        <v>67616803.700000003</v>
      </c>
      <c r="I22" s="7">
        <v>3145461.9</v>
      </c>
    </row>
    <row r="23" spans="1:11" ht="12" customHeight="1" x14ac:dyDescent="0.25">
      <c r="A23" s="8"/>
      <c r="B23" s="9"/>
      <c r="C23" s="10" t="s">
        <v>26</v>
      </c>
      <c r="D23" s="11">
        <v>3009420.1</v>
      </c>
      <c r="E23" s="11">
        <v>-156113.60000000001</v>
      </c>
      <c r="F23" s="12">
        <v>2853306.6</v>
      </c>
      <c r="G23" s="11">
        <v>2708594.3</v>
      </c>
      <c r="H23" s="11">
        <v>2589181.6</v>
      </c>
      <c r="I23" s="12">
        <v>144712.29999999999</v>
      </c>
      <c r="K23" s="16"/>
    </row>
    <row r="24" spans="1:11" ht="12" customHeight="1" x14ac:dyDescent="0.25">
      <c r="A24" s="8"/>
      <c r="B24" s="9"/>
      <c r="C24" s="10" t="s">
        <v>27</v>
      </c>
      <c r="D24" s="11">
        <v>4362987.3</v>
      </c>
      <c r="E24" s="11">
        <v>1445444.3</v>
      </c>
      <c r="F24" s="12">
        <v>5808431.5</v>
      </c>
      <c r="G24" s="11">
        <v>5734851.0999999996</v>
      </c>
      <c r="H24" s="11">
        <v>4888102.5999999996</v>
      </c>
      <c r="I24" s="12">
        <v>73580.399999999994</v>
      </c>
      <c r="K24" s="16"/>
    </row>
    <row r="25" spans="1:11" ht="12" customHeight="1" x14ac:dyDescent="0.25">
      <c r="A25" s="8"/>
      <c r="B25" s="9"/>
      <c r="C25" s="10" t="s">
        <v>28</v>
      </c>
      <c r="D25" s="11">
        <v>8899546</v>
      </c>
      <c r="E25" s="11">
        <v>1712869.2</v>
      </c>
      <c r="F25" s="12">
        <v>10612415.199999999</v>
      </c>
      <c r="G25" s="11">
        <v>8711901.5999999996</v>
      </c>
      <c r="H25" s="11">
        <v>7911089.0999999996</v>
      </c>
      <c r="I25" s="12">
        <v>1900513.5</v>
      </c>
      <c r="K25" s="16"/>
    </row>
    <row r="26" spans="1:11" ht="12" customHeight="1" x14ac:dyDescent="0.25">
      <c r="A26" s="8"/>
      <c r="B26" s="9"/>
      <c r="C26" s="10" t="s">
        <v>29</v>
      </c>
      <c r="D26" s="11">
        <v>3785946.1</v>
      </c>
      <c r="E26" s="11">
        <v>-106664.4</v>
      </c>
      <c r="F26" s="12">
        <v>3679281.7</v>
      </c>
      <c r="G26" s="11">
        <v>3521447.2</v>
      </c>
      <c r="H26" s="11">
        <v>3407921.7</v>
      </c>
      <c r="I26" s="12">
        <v>157834.6</v>
      </c>
      <c r="K26" s="16"/>
    </row>
    <row r="27" spans="1:11" ht="12" customHeight="1" x14ac:dyDescent="0.25">
      <c r="A27" s="8"/>
      <c r="B27" s="9"/>
      <c r="C27" s="10" t="s">
        <v>30</v>
      </c>
      <c r="D27" s="11">
        <v>50021642.899999999</v>
      </c>
      <c r="E27" s="11">
        <v>-5434170.7000000002</v>
      </c>
      <c r="F27" s="12">
        <v>44587472.200000003</v>
      </c>
      <c r="G27" s="11">
        <v>43749751.799999997</v>
      </c>
      <c r="H27" s="11">
        <v>42147087.899999999</v>
      </c>
      <c r="I27" s="12">
        <v>837720.4</v>
      </c>
      <c r="K27" s="16"/>
    </row>
    <row r="28" spans="1:11" ht="12" customHeight="1" x14ac:dyDescent="0.25">
      <c r="A28" s="8"/>
      <c r="B28" s="9"/>
      <c r="C28" s="10" t="s">
        <v>31</v>
      </c>
      <c r="D28" s="11">
        <v>7786053.9000000004</v>
      </c>
      <c r="E28" s="11">
        <v>-556757.80000000005</v>
      </c>
      <c r="F28" s="12">
        <v>7229296.0999999996</v>
      </c>
      <c r="G28" s="11">
        <v>7198195.5</v>
      </c>
      <c r="H28" s="11">
        <v>6673420.7999999998</v>
      </c>
      <c r="I28" s="12">
        <v>31100.6</v>
      </c>
      <c r="K28" s="16"/>
    </row>
    <row r="29" spans="1:11" ht="12" customHeight="1" x14ac:dyDescent="0.25">
      <c r="A29" s="8"/>
      <c r="B29" s="9"/>
      <c r="C29" s="10" t="s">
        <v>32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2">
        <v>0</v>
      </c>
    </row>
    <row r="30" spans="1:11" ht="8.1" customHeight="1" x14ac:dyDescent="0.25">
      <c r="A30" s="13"/>
      <c r="B30" s="14"/>
      <c r="C30" s="15"/>
      <c r="D30" s="7"/>
      <c r="E30" s="7"/>
      <c r="F30" s="12"/>
      <c r="G30" s="7"/>
      <c r="H30" s="7"/>
      <c r="I30" s="12"/>
    </row>
    <row r="31" spans="1:11" ht="12" customHeight="1" x14ac:dyDescent="0.25">
      <c r="A31" s="4"/>
      <c r="B31" s="5" t="s">
        <v>33</v>
      </c>
      <c r="C31" s="6"/>
      <c r="D31" s="7">
        <v>11719572.9</v>
      </c>
      <c r="E31" s="7">
        <f t="shared" ref="E31:I31" si="3">SUM(E32:E40)</f>
        <v>-1118911.1000000001</v>
      </c>
      <c r="F31" s="7">
        <v>10600661.9</v>
      </c>
      <c r="G31" s="7">
        <v>9954086.4000000004</v>
      </c>
      <c r="H31" s="7">
        <v>8611982.3000000007</v>
      </c>
      <c r="I31" s="7">
        <v>646575.5</v>
      </c>
    </row>
    <row r="32" spans="1:11" ht="12" customHeight="1" x14ac:dyDescent="0.25">
      <c r="A32" s="8"/>
      <c r="B32" s="9"/>
      <c r="C32" s="10" t="s">
        <v>34</v>
      </c>
      <c r="D32" s="11">
        <v>1702692.7</v>
      </c>
      <c r="E32" s="11">
        <v>-51798.5</v>
      </c>
      <c r="F32" s="12">
        <v>1650894.2</v>
      </c>
      <c r="G32" s="11">
        <v>1567673.2</v>
      </c>
      <c r="H32" s="11">
        <v>1350383.9</v>
      </c>
      <c r="I32" s="12">
        <v>83221</v>
      </c>
    </row>
    <row r="33" spans="1:11" ht="12" customHeight="1" x14ac:dyDescent="0.25">
      <c r="A33" s="8"/>
      <c r="B33" s="9"/>
      <c r="C33" s="10" t="s">
        <v>35</v>
      </c>
      <c r="D33" s="11">
        <v>1516115.2</v>
      </c>
      <c r="E33" s="11">
        <v>-656570.9</v>
      </c>
      <c r="F33" s="12">
        <v>859544.3</v>
      </c>
      <c r="G33" s="11">
        <v>786314.7</v>
      </c>
      <c r="H33" s="11">
        <v>744858.3</v>
      </c>
      <c r="I33" s="12">
        <v>73229.600000000006</v>
      </c>
    </row>
    <row r="34" spans="1:11" ht="12" customHeight="1" x14ac:dyDescent="0.25">
      <c r="A34" s="8"/>
      <c r="B34" s="9"/>
      <c r="C34" s="10" t="s">
        <v>36</v>
      </c>
      <c r="D34" s="11">
        <v>23558.9</v>
      </c>
      <c r="E34" s="11">
        <v>3726.8</v>
      </c>
      <c r="F34" s="12">
        <v>27285.7</v>
      </c>
      <c r="G34" s="11">
        <v>17437.900000000001</v>
      </c>
      <c r="H34" s="11">
        <v>-19686.099999999999</v>
      </c>
      <c r="I34" s="12">
        <v>9847.7000000000007</v>
      </c>
    </row>
    <row r="35" spans="1:11" ht="12" customHeight="1" x14ac:dyDescent="0.25">
      <c r="A35" s="8"/>
      <c r="B35" s="9"/>
      <c r="C35" s="10" t="s">
        <v>37</v>
      </c>
      <c r="D35" s="11">
        <v>475571.5</v>
      </c>
      <c r="E35" s="11">
        <v>60792.1</v>
      </c>
      <c r="F35" s="12">
        <v>536363.6</v>
      </c>
      <c r="G35" s="11">
        <v>505485.9</v>
      </c>
      <c r="H35" s="11">
        <v>412814.5</v>
      </c>
      <c r="I35" s="12">
        <v>30877.7</v>
      </c>
    </row>
    <row r="36" spans="1:11" ht="12" customHeight="1" x14ac:dyDescent="0.25">
      <c r="A36" s="8"/>
      <c r="B36" s="9"/>
      <c r="C36" s="10" t="s">
        <v>38</v>
      </c>
      <c r="D36" s="11">
        <v>6818908.7000000002</v>
      </c>
      <c r="E36" s="11">
        <v>119166.9</v>
      </c>
      <c r="F36" s="12">
        <v>6938075.5999999996</v>
      </c>
      <c r="G36" s="11">
        <v>6570923.2000000002</v>
      </c>
      <c r="H36" s="11">
        <v>5624595.0999999996</v>
      </c>
      <c r="I36" s="12">
        <v>367152.3</v>
      </c>
    </row>
    <row r="37" spans="1:11" ht="12" customHeight="1" x14ac:dyDescent="0.25">
      <c r="A37" s="8"/>
      <c r="B37" s="9"/>
      <c r="C37" s="10" t="s">
        <v>39</v>
      </c>
      <c r="D37" s="11">
        <v>7228.5</v>
      </c>
      <c r="E37" s="11">
        <v>-587.5</v>
      </c>
      <c r="F37" s="12">
        <v>6641</v>
      </c>
      <c r="G37" s="11">
        <v>6391</v>
      </c>
      <c r="H37" s="11">
        <v>6391</v>
      </c>
      <c r="I37" s="12">
        <v>249.9</v>
      </c>
    </row>
    <row r="38" spans="1:11" ht="12" customHeight="1" x14ac:dyDescent="0.25">
      <c r="A38" s="8"/>
      <c r="B38" s="9"/>
      <c r="C38" s="10" t="s">
        <v>40</v>
      </c>
      <c r="D38" s="11">
        <v>470771.3</v>
      </c>
      <c r="E38" s="11">
        <v>-312282.7</v>
      </c>
      <c r="F38" s="12">
        <v>158488.6</v>
      </c>
      <c r="G38" s="11">
        <v>148866.20000000001</v>
      </c>
      <c r="H38" s="11">
        <v>141631.4</v>
      </c>
      <c r="I38" s="12">
        <v>9622.4</v>
      </c>
    </row>
    <row r="39" spans="1:11" ht="12" customHeight="1" x14ac:dyDescent="0.25">
      <c r="A39" s="8"/>
      <c r="B39" s="9"/>
      <c r="C39" s="10" t="s">
        <v>41</v>
      </c>
      <c r="D39" s="11">
        <v>641881.1</v>
      </c>
      <c r="E39" s="11">
        <v>-274372.5</v>
      </c>
      <c r="F39" s="12">
        <v>367508.6</v>
      </c>
      <c r="G39" s="11">
        <v>300314.5</v>
      </c>
      <c r="H39" s="11">
        <v>300314.5</v>
      </c>
      <c r="I39" s="12">
        <v>67194.100000000006</v>
      </c>
    </row>
    <row r="40" spans="1:11" ht="12" customHeight="1" x14ac:dyDescent="0.25">
      <c r="A40" s="8"/>
      <c r="B40" s="9"/>
      <c r="C40" s="10" t="s">
        <v>42</v>
      </c>
      <c r="D40" s="11">
        <v>62845.1</v>
      </c>
      <c r="E40" s="11">
        <v>-6984.8</v>
      </c>
      <c r="F40" s="12">
        <v>55860.4</v>
      </c>
      <c r="G40" s="11">
        <v>50679.7</v>
      </c>
      <c r="H40" s="11">
        <v>50679.7</v>
      </c>
      <c r="I40" s="12">
        <v>5180.7</v>
      </c>
    </row>
    <row r="41" spans="1:11" ht="8.1" customHeight="1" x14ac:dyDescent="0.25">
      <c r="A41" s="13"/>
      <c r="B41" s="14"/>
      <c r="C41" s="15"/>
      <c r="D41" s="7"/>
      <c r="E41" s="7"/>
      <c r="F41" s="12"/>
      <c r="G41" s="7"/>
      <c r="H41" s="7"/>
      <c r="I41" s="12"/>
    </row>
    <row r="42" spans="1:11" ht="12" customHeight="1" x14ac:dyDescent="0.25">
      <c r="A42" s="4"/>
      <c r="B42" s="5" t="s">
        <v>43</v>
      </c>
      <c r="C42" s="6"/>
      <c r="D42" s="7">
        <f>SUM(D43:D46)</f>
        <v>40973637.099999994</v>
      </c>
      <c r="E42" s="7">
        <v>449931</v>
      </c>
      <c r="F42" s="7">
        <v>41423568.100000001</v>
      </c>
      <c r="G42" s="7">
        <v>41423568.100000001</v>
      </c>
      <c r="H42" s="7">
        <v>41423568.100000001</v>
      </c>
      <c r="I42" s="7">
        <f t="shared" ref="E42:I42" si="4">SUM(I43:I46)</f>
        <v>0</v>
      </c>
    </row>
    <row r="43" spans="1:11" ht="12" customHeight="1" x14ac:dyDescent="0.25">
      <c r="A43" s="8"/>
      <c r="B43" s="9"/>
      <c r="C43" s="10" t="s">
        <v>44</v>
      </c>
      <c r="D43" s="11">
        <v>8965665.1999999993</v>
      </c>
      <c r="E43" s="11">
        <v>-3875640.5</v>
      </c>
      <c r="F43" s="12">
        <v>5090024.7</v>
      </c>
      <c r="G43" s="11">
        <v>5090024.7</v>
      </c>
      <c r="H43" s="11">
        <v>5090024.7</v>
      </c>
      <c r="I43" s="12">
        <f t="shared" ref="I43:I46" si="5">+F43-G43</f>
        <v>0</v>
      </c>
      <c r="J43" s="16"/>
    </row>
    <row r="44" spans="1:11" ht="18" customHeight="1" x14ac:dyDescent="0.25">
      <c r="A44" s="8"/>
      <c r="B44" s="9"/>
      <c r="C44" s="10" t="s">
        <v>45</v>
      </c>
      <c r="D44" s="11">
        <v>28764280.899999999</v>
      </c>
      <c r="E44" s="11">
        <v>213138.3</v>
      </c>
      <c r="F44" s="12">
        <v>28977419.100000001</v>
      </c>
      <c r="G44" s="11">
        <v>28977419.100000001</v>
      </c>
      <c r="H44" s="11">
        <v>28977419.100000001</v>
      </c>
      <c r="I44" s="12">
        <f t="shared" si="5"/>
        <v>0</v>
      </c>
    </row>
    <row r="45" spans="1:11" ht="12" customHeight="1" x14ac:dyDescent="0.25">
      <c r="A45" s="8"/>
      <c r="B45" s="9"/>
      <c r="C45" s="10" t="s">
        <v>46</v>
      </c>
      <c r="D45" s="11">
        <v>0</v>
      </c>
      <c r="E45" s="11">
        <v>0</v>
      </c>
      <c r="F45" s="12">
        <v>0</v>
      </c>
      <c r="G45" s="11">
        <v>0</v>
      </c>
      <c r="H45" s="11">
        <v>0</v>
      </c>
      <c r="I45" s="12">
        <f t="shared" si="5"/>
        <v>0</v>
      </c>
    </row>
    <row r="46" spans="1:11" ht="12" customHeight="1" x14ac:dyDescent="0.25">
      <c r="A46" s="8"/>
      <c r="B46" s="9"/>
      <c r="C46" s="10" t="s">
        <v>47</v>
      </c>
      <c r="D46" s="11">
        <v>3243691</v>
      </c>
      <c r="E46" s="11">
        <v>4112433.3</v>
      </c>
      <c r="F46" s="12">
        <v>7356124.2999999998</v>
      </c>
      <c r="G46" s="11">
        <v>7356124.2999999998</v>
      </c>
      <c r="H46" s="11">
        <v>7356124.2999999998</v>
      </c>
      <c r="I46" s="12">
        <f t="shared" si="5"/>
        <v>0</v>
      </c>
    </row>
    <row r="47" spans="1:11" ht="8.1" customHeight="1" x14ac:dyDescent="0.25">
      <c r="A47" s="13"/>
      <c r="B47" s="14"/>
      <c r="C47" s="15"/>
      <c r="D47" s="7"/>
      <c r="E47" s="7"/>
      <c r="F47" s="12"/>
      <c r="G47" s="7"/>
      <c r="H47" s="7"/>
      <c r="I47" s="12"/>
    </row>
    <row r="48" spans="1:11" ht="12" customHeight="1" x14ac:dyDescent="0.25">
      <c r="A48" s="26" t="s">
        <v>48</v>
      </c>
      <c r="B48" s="27"/>
      <c r="C48" s="28"/>
      <c r="D48" s="7">
        <f>+D49+D59+D68+D79</f>
        <v>87916116.099999994</v>
      </c>
      <c r="E48" s="7">
        <f t="shared" ref="E48:F48" si="6">+E49+E59+E68+E79</f>
        <v>7630731.1999999993</v>
      </c>
      <c r="F48" s="7">
        <v>95546847.299999997</v>
      </c>
      <c r="G48" s="7">
        <v>95546847.299999997</v>
      </c>
      <c r="H48" s="7">
        <v>95546847.299999997</v>
      </c>
      <c r="I48" s="7">
        <v>0</v>
      </c>
      <c r="K48" s="16"/>
    </row>
    <row r="49" spans="1:11" ht="12" customHeight="1" x14ac:dyDescent="0.25">
      <c r="A49" s="4"/>
      <c r="B49" s="5" t="s">
        <v>16</v>
      </c>
      <c r="C49" s="6"/>
      <c r="D49" s="7">
        <f>SUM(D50:D57)</f>
        <v>1151889.5</v>
      </c>
      <c r="E49" s="7">
        <f t="shared" ref="E49:I49" si="7">SUM(E50:E57)</f>
        <v>-102457.1</v>
      </c>
      <c r="F49" s="7">
        <v>1049432.3999999999</v>
      </c>
      <c r="G49" s="7">
        <v>1049432.3999999999</v>
      </c>
      <c r="H49" s="7">
        <v>1049432.3999999999</v>
      </c>
      <c r="I49" s="7">
        <f t="shared" si="7"/>
        <v>0</v>
      </c>
      <c r="K49" s="16"/>
    </row>
    <row r="50" spans="1:11" ht="12" customHeight="1" x14ac:dyDescent="0.25">
      <c r="A50" s="8"/>
      <c r="B50" s="9"/>
      <c r="C50" s="10" t="s">
        <v>17</v>
      </c>
      <c r="D50" s="11">
        <v>0</v>
      </c>
      <c r="E50" s="11">
        <v>0</v>
      </c>
      <c r="F50" s="12">
        <v>0</v>
      </c>
      <c r="G50" s="11">
        <v>0</v>
      </c>
      <c r="H50" s="11">
        <v>0</v>
      </c>
      <c r="I50" s="12">
        <f t="shared" ref="I50:I57" si="8">+F50-G50</f>
        <v>0</v>
      </c>
      <c r="K50" s="16"/>
    </row>
    <row r="51" spans="1:11" ht="12" customHeight="1" x14ac:dyDescent="0.25">
      <c r="A51" s="8"/>
      <c r="B51" s="9"/>
      <c r="C51" s="10" t="s">
        <v>18</v>
      </c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12">
        <f t="shared" si="8"/>
        <v>0</v>
      </c>
    </row>
    <row r="52" spans="1:11" ht="12" customHeight="1" x14ac:dyDescent="0.25">
      <c r="A52" s="8"/>
      <c r="B52" s="9"/>
      <c r="C52" s="10" t="s">
        <v>19</v>
      </c>
      <c r="D52" s="11">
        <f>15468.5+5661.8</f>
        <v>21130.3</v>
      </c>
      <c r="E52" s="11">
        <v>-21130.3</v>
      </c>
      <c r="F52" s="12">
        <v>0</v>
      </c>
      <c r="G52" s="11">
        <v>0</v>
      </c>
      <c r="H52" s="11">
        <v>0</v>
      </c>
      <c r="I52" s="12">
        <f t="shared" si="8"/>
        <v>0</v>
      </c>
      <c r="K52" s="16"/>
    </row>
    <row r="53" spans="1:11" ht="12" customHeight="1" x14ac:dyDescent="0.25">
      <c r="A53" s="8"/>
      <c r="B53" s="9"/>
      <c r="C53" s="10" t="s">
        <v>20</v>
      </c>
      <c r="D53" s="11">
        <v>0</v>
      </c>
      <c r="E53" s="11">
        <v>0</v>
      </c>
      <c r="F53" s="12">
        <v>0</v>
      </c>
      <c r="G53" s="11">
        <v>0</v>
      </c>
      <c r="H53" s="11">
        <v>0</v>
      </c>
      <c r="I53" s="12">
        <f t="shared" si="8"/>
        <v>0</v>
      </c>
    </row>
    <row r="54" spans="1:11" ht="12" customHeight="1" x14ac:dyDescent="0.25">
      <c r="A54" s="8"/>
      <c r="B54" s="9"/>
      <c r="C54" s="10" t="s">
        <v>21</v>
      </c>
      <c r="D54" s="11">
        <v>0</v>
      </c>
      <c r="E54" s="11">
        <v>0</v>
      </c>
      <c r="F54" s="12">
        <v>0</v>
      </c>
      <c r="G54" s="11">
        <v>0</v>
      </c>
      <c r="H54" s="11">
        <v>0</v>
      </c>
      <c r="I54" s="12">
        <f t="shared" si="8"/>
        <v>0</v>
      </c>
    </row>
    <row r="55" spans="1:11" ht="12" customHeight="1" x14ac:dyDescent="0.25">
      <c r="A55" s="8"/>
      <c r="B55" s="9"/>
      <c r="C55" s="10" t="s">
        <v>22</v>
      </c>
      <c r="D55" s="11">
        <v>0</v>
      </c>
      <c r="E55" s="11">
        <v>0</v>
      </c>
      <c r="F55" s="12">
        <v>0</v>
      </c>
      <c r="G55" s="11">
        <v>0</v>
      </c>
      <c r="H55" s="11">
        <v>0</v>
      </c>
      <c r="I55" s="12">
        <f t="shared" si="8"/>
        <v>0</v>
      </c>
    </row>
    <row r="56" spans="1:11" ht="12" customHeight="1" x14ac:dyDescent="0.25">
      <c r="A56" s="8"/>
      <c r="B56" s="9"/>
      <c r="C56" s="10" t="s">
        <v>23</v>
      </c>
      <c r="D56" s="11">
        <v>1130759.2</v>
      </c>
      <c r="E56" s="11">
        <v>-81326.8</v>
      </c>
      <c r="F56" s="12">
        <v>1049432.3999999999</v>
      </c>
      <c r="G56" s="11">
        <v>1049432.3999999999</v>
      </c>
      <c r="H56" s="11">
        <v>1049432.3999999999</v>
      </c>
      <c r="I56" s="12">
        <f t="shared" si="8"/>
        <v>0</v>
      </c>
    </row>
    <row r="57" spans="1:11" ht="12" customHeight="1" x14ac:dyDescent="0.25">
      <c r="A57" s="8"/>
      <c r="B57" s="9"/>
      <c r="C57" s="10" t="s">
        <v>24</v>
      </c>
      <c r="D57" s="11">
        <v>0</v>
      </c>
      <c r="E57" s="11">
        <v>0</v>
      </c>
      <c r="F57" s="12">
        <v>0</v>
      </c>
      <c r="G57" s="11">
        <v>0</v>
      </c>
      <c r="H57" s="11">
        <v>0</v>
      </c>
      <c r="I57" s="12">
        <f t="shared" si="8"/>
        <v>0</v>
      </c>
    </row>
    <row r="58" spans="1:11" ht="8.1" customHeight="1" x14ac:dyDescent="0.25">
      <c r="A58" s="13"/>
      <c r="B58" s="14"/>
      <c r="C58" s="15"/>
      <c r="D58" s="7"/>
      <c r="E58" s="7"/>
      <c r="F58" s="12"/>
      <c r="G58" s="7"/>
      <c r="H58" s="7"/>
      <c r="I58" s="12"/>
    </row>
    <row r="59" spans="1:11" ht="12" customHeight="1" x14ac:dyDescent="0.25">
      <c r="A59" s="4"/>
      <c r="B59" s="5" t="s">
        <v>25</v>
      </c>
      <c r="C59" s="6"/>
      <c r="D59" s="7">
        <f>SUM(D60:D66)</f>
        <v>67707946.5</v>
      </c>
      <c r="E59" s="7">
        <f t="shared" ref="E59:I59" si="9">SUM(E60:E66)</f>
        <v>8549513.7999999989</v>
      </c>
      <c r="F59" s="7">
        <v>76257460.299999997</v>
      </c>
      <c r="G59" s="7">
        <v>76257460.299999997</v>
      </c>
      <c r="H59" s="7">
        <v>76257460.299999997</v>
      </c>
      <c r="I59" s="7">
        <f t="shared" si="9"/>
        <v>0</v>
      </c>
    </row>
    <row r="60" spans="1:11" ht="12" customHeight="1" x14ac:dyDescent="0.25">
      <c r="A60" s="8"/>
      <c r="B60" s="9"/>
      <c r="C60" s="10" t="s">
        <v>26</v>
      </c>
      <c r="D60" s="11">
        <v>0</v>
      </c>
      <c r="E60" s="11">
        <v>335931.8</v>
      </c>
      <c r="F60" s="12">
        <v>335931.8</v>
      </c>
      <c r="G60" s="11">
        <v>335931.8</v>
      </c>
      <c r="H60" s="11">
        <v>335931.8</v>
      </c>
      <c r="I60" s="12">
        <f t="shared" ref="I60:I66" si="10">+F60-G60</f>
        <v>0</v>
      </c>
    </row>
    <row r="61" spans="1:11" ht="12" customHeight="1" x14ac:dyDescent="0.25">
      <c r="A61" s="8"/>
      <c r="B61" s="9"/>
      <c r="C61" s="10" t="s">
        <v>27</v>
      </c>
      <c r="D61" s="11">
        <v>506352.6</v>
      </c>
      <c r="E61" s="11">
        <v>49853.8</v>
      </c>
      <c r="F61" s="12">
        <v>556206.4</v>
      </c>
      <c r="G61" s="11">
        <v>556206.4</v>
      </c>
      <c r="H61" s="11">
        <v>556206.4</v>
      </c>
      <c r="I61" s="12">
        <f t="shared" si="10"/>
        <v>0</v>
      </c>
    </row>
    <row r="62" spans="1:11" ht="12" customHeight="1" x14ac:dyDescent="0.25">
      <c r="A62" s="8"/>
      <c r="B62" s="9"/>
      <c r="C62" s="10" t="s">
        <v>28</v>
      </c>
      <c r="D62" s="11">
        <v>20537298.5</v>
      </c>
      <c r="E62" s="11">
        <v>-629731.6</v>
      </c>
      <c r="F62" s="12">
        <v>19907566.899999999</v>
      </c>
      <c r="G62" s="11">
        <v>19907566.899999999</v>
      </c>
      <c r="H62" s="11">
        <v>19907566.899999999</v>
      </c>
      <c r="I62" s="12">
        <f t="shared" si="10"/>
        <v>0</v>
      </c>
    </row>
    <row r="63" spans="1:11" ht="12" customHeight="1" x14ac:dyDescent="0.25">
      <c r="A63" s="8"/>
      <c r="B63" s="9"/>
      <c r="C63" s="10" t="s">
        <v>29</v>
      </c>
      <c r="D63" s="11">
        <v>22265.9</v>
      </c>
      <c r="E63" s="11">
        <v>-22265.9</v>
      </c>
      <c r="F63" s="12">
        <v>0</v>
      </c>
      <c r="G63" s="11">
        <v>0</v>
      </c>
      <c r="H63" s="11">
        <v>0</v>
      </c>
      <c r="I63" s="12">
        <f t="shared" si="10"/>
        <v>0</v>
      </c>
    </row>
    <row r="64" spans="1:11" ht="12" customHeight="1" x14ac:dyDescent="0.25">
      <c r="A64" s="8"/>
      <c r="B64" s="9"/>
      <c r="C64" s="10" t="s">
        <v>30</v>
      </c>
      <c r="D64" s="11">
        <f>37990289.1+13627.8+8494038.5</f>
        <v>46497955.399999999</v>
      </c>
      <c r="E64" s="11">
        <v>7518988.0999999996</v>
      </c>
      <c r="F64" s="12">
        <v>54016943.5</v>
      </c>
      <c r="G64" s="11">
        <v>54016943.5</v>
      </c>
      <c r="H64" s="11">
        <v>54016943.5</v>
      </c>
      <c r="I64" s="12">
        <f t="shared" si="10"/>
        <v>0</v>
      </c>
    </row>
    <row r="65" spans="1:9" ht="12" customHeight="1" x14ac:dyDescent="0.25">
      <c r="A65" s="8"/>
      <c r="B65" s="9"/>
      <c r="C65" s="10" t="s">
        <v>31</v>
      </c>
      <c r="D65" s="11">
        <v>144074.1</v>
      </c>
      <c r="E65" s="11">
        <v>1296737.6000000001</v>
      </c>
      <c r="F65" s="12">
        <v>1440811.7</v>
      </c>
      <c r="G65" s="11">
        <v>1440811.7</v>
      </c>
      <c r="H65" s="11">
        <v>1440811.7</v>
      </c>
      <c r="I65" s="12">
        <f t="shared" si="10"/>
        <v>0</v>
      </c>
    </row>
    <row r="66" spans="1:9" ht="12" customHeight="1" x14ac:dyDescent="0.25">
      <c r="A66" s="8"/>
      <c r="B66" s="9"/>
      <c r="C66" s="10" t="s">
        <v>32</v>
      </c>
      <c r="D66" s="11">
        <v>0</v>
      </c>
      <c r="E66" s="11">
        <v>0</v>
      </c>
      <c r="F66" s="12">
        <v>0</v>
      </c>
      <c r="G66" s="11">
        <v>0</v>
      </c>
      <c r="H66" s="11">
        <v>0</v>
      </c>
      <c r="I66" s="12">
        <f t="shared" si="10"/>
        <v>0</v>
      </c>
    </row>
    <row r="67" spans="1:9" ht="8.1" customHeight="1" x14ac:dyDescent="0.25">
      <c r="A67" s="13"/>
      <c r="B67" s="14"/>
      <c r="C67" s="15"/>
      <c r="D67" s="7"/>
      <c r="E67" s="7"/>
      <c r="F67" s="12"/>
      <c r="G67" s="7"/>
      <c r="H67" s="7"/>
      <c r="I67" s="12"/>
    </row>
    <row r="68" spans="1:9" ht="12" customHeight="1" x14ac:dyDescent="0.25">
      <c r="A68" s="4"/>
      <c r="B68" s="5" t="s">
        <v>33</v>
      </c>
      <c r="C68" s="6"/>
      <c r="D68" s="7">
        <f>SUM(D69:D77)</f>
        <v>1239236.6000000001</v>
      </c>
      <c r="E68" s="7">
        <f t="shared" ref="E68:I68" si="11">SUM(E69:E77)</f>
        <v>-640415.4</v>
      </c>
      <c r="F68" s="7">
        <v>598821.19999999995</v>
      </c>
      <c r="G68" s="7">
        <v>598821.19999999995</v>
      </c>
      <c r="H68" s="7">
        <v>598821.19999999995</v>
      </c>
      <c r="I68" s="7">
        <f t="shared" si="11"/>
        <v>0</v>
      </c>
    </row>
    <row r="69" spans="1:9" ht="12" customHeight="1" x14ac:dyDescent="0.25">
      <c r="A69" s="8"/>
      <c r="B69" s="9"/>
      <c r="C69" s="10" t="s">
        <v>34</v>
      </c>
      <c r="D69" s="11">
        <v>0</v>
      </c>
      <c r="E69" s="11">
        <v>314138.90000000002</v>
      </c>
      <c r="F69" s="12">
        <v>314138.90000000002</v>
      </c>
      <c r="G69" s="11">
        <v>314138.90000000002</v>
      </c>
      <c r="H69" s="11">
        <v>314138.90000000002</v>
      </c>
      <c r="I69" s="12">
        <f t="shared" ref="I69:I77" si="12">+F69-G69</f>
        <v>0</v>
      </c>
    </row>
    <row r="70" spans="1:9" ht="12" customHeight="1" x14ac:dyDescent="0.25">
      <c r="A70" s="8"/>
      <c r="B70" s="9"/>
      <c r="C70" s="10" t="s">
        <v>35</v>
      </c>
      <c r="D70" s="11">
        <f>12665.5+1226571.1</f>
        <v>1239236.6000000001</v>
      </c>
      <c r="E70" s="11">
        <v>-1160201</v>
      </c>
      <c r="F70" s="12">
        <v>79035.600000000006</v>
      </c>
      <c r="G70" s="11">
        <v>79035.600000000006</v>
      </c>
      <c r="H70" s="11">
        <v>79035.600000000006</v>
      </c>
      <c r="I70" s="12">
        <f t="shared" si="12"/>
        <v>0</v>
      </c>
    </row>
    <row r="71" spans="1:9" ht="12" customHeight="1" x14ac:dyDescent="0.25">
      <c r="A71" s="8"/>
      <c r="B71" s="9"/>
      <c r="C71" s="10" t="s">
        <v>36</v>
      </c>
      <c r="D71" s="11">
        <v>0</v>
      </c>
      <c r="E71" s="11">
        <v>47443.199999999997</v>
      </c>
      <c r="F71" s="12">
        <v>47443.199999999997</v>
      </c>
      <c r="G71" s="11">
        <v>47443.199999999997</v>
      </c>
      <c r="H71" s="11">
        <v>47443.199999999997</v>
      </c>
      <c r="I71" s="12">
        <f t="shared" si="12"/>
        <v>0</v>
      </c>
    </row>
    <row r="72" spans="1:9" ht="12" customHeight="1" x14ac:dyDescent="0.25">
      <c r="A72" s="8"/>
      <c r="B72" s="9"/>
      <c r="C72" s="10" t="s">
        <v>37</v>
      </c>
      <c r="D72" s="11">
        <v>0</v>
      </c>
      <c r="E72" s="11">
        <v>0</v>
      </c>
      <c r="F72" s="12">
        <v>0</v>
      </c>
      <c r="G72" s="11">
        <v>0</v>
      </c>
      <c r="H72" s="11">
        <v>0</v>
      </c>
      <c r="I72" s="12">
        <f t="shared" si="12"/>
        <v>0</v>
      </c>
    </row>
    <row r="73" spans="1:9" ht="12" customHeight="1" x14ac:dyDescent="0.25">
      <c r="A73" s="8"/>
      <c r="B73" s="9"/>
      <c r="C73" s="10" t="s">
        <v>38</v>
      </c>
      <c r="D73" s="11">
        <v>0</v>
      </c>
      <c r="E73" s="11">
        <v>158203.5</v>
      </c>
      <c r="F73" s="12">
        <v>158203.5</v>
      </c>
      <c r="G73" s="11">
        <v>158203.5</v>
      </c>
      <c r="H73" s="11">
        <v>158203.5</v>
      </c>
      <c r="I73" s="12">
        <f t="shared" si="12"/>
        <v>0</v>
      </c>
    </row>
    <row r="74" spans="1:9" ht="12" customHeight="1" x14ac:dyDescent="0.25">
      <c r="A74" s="8"/>
      <c r="B74" s="9"/>
      <c r="C74" s="10" t="s">
        <v>39</v>
      </c>
      <c r="D74" s="11">
        <v>0</v>
      </c>
      <c r="E74" s="11">
        <v>0</v>
      </c>
      <c r="F74" s="12">
        <v>0</v>
      </c>
      <c r="G74" s="11">
        <v>0</v>
      </c>
      <c r="H74" s="11">
        <v>0</v>
      </c>
      <c r="I74" s="12">
        <f t="shared" si="12"/>
        <v>0</v>
      </c>
    </row>
    <row r="75" spans="1:9" ht="12" customHeight="1" x14ac:dyDescent="0.25">
      <c r="A75" s="8"/>
      <c r="B75" s="9"/>
      <c r="C75" s="10" t="s">
        <v>40</v>
      </c>
      <c r="D75" s="11">
        <v>0</v>
      </c>
      <c r="E75" s="11">
        <v>0</v>
      </c>
      <c r="F75" s="12">
        <v>0</v>
      </c>
      <c r="G75" s="11">
        <v>0</v>
      </c>
      <c r="H75" s="11">
        <v>0</v>
      </c>
      <c r="I75" s="12">
        <f t="shared" si="12"/>
        <v>0</v>
      </c>
    </row>
    <row r="76" spans="1:9" ht="12" customHeight="1" x14ac:dyDescent="0.25">
      <c r="A76" s="8"/>
      <c r="B76" s="9"/>
      <c r="C76" s="10" t="s">
        <v>41</v>
      </c>
      <c r="D76" s="11">
        <v>0</v>
      </c>
      <c r="E76" s="11">
        <v>0</v>
      </c>
      <c r="F76" s="12">
        <v>0</v>
      </c>
      <c r="G76" s="11">
        <v>0</v>
      </c>
      <c r="H76" s="11">
        <v>0</v>
      </c>
      <c r="I76" s="12">
        <f t="shared" si="12"/>
        <v>0</v>
      </c>
    </row>
    <row r="77" spans="1:9" ht="12" customHeight="1" x14ac:dyDescent="0.25">
      <c r="A77" s="8"/>
      <c r="B77" s="9"/>
      <c r="C77" s="10" t="s">
        <v>42</v>
      </c>
      <c r="D77" s="11">
        <v>0</v>
      </c>
      <c r="E77" s="11">
        <v>0</v>
      </c>
      <c r="F77" s="12">
        <v>0</v>
      </c>
      <c r="G77" s="11">
        <v>0</v>
      </c>
      <c r="H77" s="11">
        <v>0</v>
      </c>
      <c r="I77" s="12">
        <f t="shared" si="12"/>
        <v>0</v>
      </c>
    </row>
    <row r="78" spans="1:9" ht="8.1" customHeight="1" x14ac:dyDescent="0.25">
      <c r="A78" s="13"/>
      <c r="B78" s="14"/>
      <c r="C78" s="15"/>
      <c r="D78" s="7"/>
      <c r="E78" s="7"/>
      <c r="F78" s="12"/>
      <c r="G78" s="7"/>
      <c r="H78" s="7"/>
      <c r="I78" s="12"/>
    </row>
    <row r="79" spans="1:9" ht="14.1" customHeight="1" x14ac:dyDescent="0.25">
      <c r="A79" s="4"/>
      <c r="B79" s="5" t="s">
        <v>43</v>
      </c>
      <c r="C79" s="6"/>
      <c r="D79" s="7">
        <f>SUM(D80:D83)</f>
        <v>17817043.5</v>
      </c>
      <c r="E79" s="7">
        <f t="shared" ref="E79:I79" si="13">SUM(E80:E83)</f>
        <v>-175910.09999999998</v>
      </c>
      <c r="F79" s="7">
        <v>17641133.399999999</v>
      </c>
      <c r="G79" s="7">
        <v>17641133.399999999</v>
      </c>
      <c r="H79" s="7">
        <v>17641133.399999999</v>
      </c>
      <c r="I79" s="7">
        <f t="shared" si="13"/>
        <v>0</v>
      </c>
    </row>
    <row r="80" spans="1:9" ht="14.1" customHeight="1" x14ac:dyDescent="0.25">
      <c r="A80" s="8"/>
      <c r="B80" s="9"/>
      <c r="C80" s="10" t="s">
        <v>44</v>
      </c>
      <c r="D80" s="11">
        <v>0</v>
      </c>
      <c r="E80" s="11">
        <v>276217.2</v>
      </c>
      <c r="F80" s="12">
        <v>276217.2</v>
      </c>
      <c r="G80" s="11">
        <v>276217.2</v>
      </c>
      <c r="H80" s="11">
        <v>276217.2</v>
      </c>
      <c r="I80" s="12">
        <f t="shared" ref="I80:I83" si="14">+F80-G80</f>
        <v>0</v>
      </c>
    </row>
    <row r="81" spans="1:9" ht="14.1" customHeight="1" x14ac:dyDescent="0.25">
      <c r="A81" s="8"/>
      <c r="B81" s="9"/>
      <c r="C81" s="10" t="s">
        <v>45</v>
      </c>
      <c r="D81" s="11">
        <v>17817043.5</v>
      </c>
      <c r="E81" s="11">
        <v>-452127.3</v>
      </c>
      <c r="F81" s="12">
        <v>17364916.199999999</v>
      </c>
      <c r="G81" s="11">
        <v>17364916.199999999</v>
      </c>
      <c r="H81" s="11">
        <v>17364916.199999999</v>
      </c>
      <c r="I81" s="12">
        <f t="shared" si="14"/>
        <v>0</v>
      </c>
    </row>
    <row r="82" spans="1:9" ht="14.1" customHeight="1" x14ac:dyDescent="0.25">
      <c r="A82" s="8"/>
      <c r="B82" s="9"/>
      <c r="C82" s="10" t="s">
        <v>46</v>
      </c>
      <c r="D82" s="11">
        <v>0</v>
      </c>
      <c r="E82" s="11">
        <v>0</v>
      </c>
      <c r="F82" s="12">
        <v>0</v>
      </c>
      <c r="G82" s="11">
        <v>0</v>
      </c>
      <c r="H82" s="11">
        <v>0</v>
      </c>
      <c r="I82" s="12">
        <f t="shared" si="14"/>
        <v>0</v>
      </c>
    </row>
    <row r="83" spans="1:9" ht="14.1" customHeight="1" x14ac:dyDescent="0.25">
      <c r="A83" s="8"/>
      <c r="B83" s="9"/>
      <c r="C83" s="10" t="s">
        <v>47</v>
      </c>
      <c r="D83" s="11">
        <v>0</v>
      </c>
      <c r="E83" s="11">
        <v>0</v>
      </c>
      <c r="F83" s="12">
        <v>0</v>
      </c>
      <c r="G83" s="11">
        <v>0</v>
      </c>
      <c r="H83" s="11">
        <v>0</v>
      </c>
      <c r="I83" s="12">
        <f t="shared" si="14"/>
        <v>0</v>
      </c>
    </row>
    <row r="84" spans="1:9" ht="8.1" customHeight="1" x14ac:dyDescent="0.25">
      <c r="A84" s="13"/>
      <c r="B84" s="14"/>
      <c r="C84" s="15"/>
      <c r="D84" s="7"/>
      <c r="E84" s="7"/>
      <c r="F84" s="12"/>
      <c r="G84" s="7"/>
      <c r="H84" s="7"/>
      <c r="I84" s="12"/>
    </row>
    <row r="85" spans="1:9" ht="15" x14ac:dyDescent="0.25">
      <c r="A85" s="26" t="s">
        <v>49</v>
      </c>
      <c r="B85" s="27"/>
      <c r="C85" s="28"/>
      <c r="D85" s="7">
        <f>+D11+D48</f>
        <v>268398209.30000001</v>
      </c>
      <c r="E85" s="7">
        <f t="shared" ref="E85:I85" si="15">+E11+E48</f>
        <v>5075199.3999999994</v>
      </c>
      <c r="F85" s="7">
        <f t="shared" si="15"/>
        <v>273473408.80000001</v>
      </c>
      <c r="G85" s="7">
        <f>+G11+G48</f>
        <v>266050674</v>
      </c>
      <c r="H85" s="7">
        <v>259083061.09999999</v>
      </c>
      <c r="I85" s="7">
        <f t="shared" si="15"/>
        <v>7422734.7999999998</v>
      </c>
    </row>
    <row r="86" spans="1:9" ht="8.1" customHeight="1" x14ac:dyDescent="0.25">
      <c r="A86" s="17"/>
      <c r="B86" s="18"/>
      <c r="C86" s="19"/>
      <c r="D86" s="20"/>
      <c r="E86" s="20"/>
      <c r="F86" s="20"/>
      <c r="G86" s="20"/>
      <c r="H86" s="20"/>
      <c r="I86" s="21"/>
    </row>
    <row r="87" spans="1:9" ht="15" x14ac:dyDescent="0.25">
      <c r="D87" s="22"/>
      <c r="E87" s="22"/>
      <c r="F87" s="22"/>
      <c r="G87" s="22"/>
      <c r="H87" s="22"/>
      <c r="I87" s="22"/>
    </row>
    <row r="88" spans="1:9" ht="0" hidden="1" customHeight="1" x14ac:dyDescent="0.25"/>
  </sheetData>
  <mergeCells count="14">
    <mergeCell ref="A6:I6"/>
    <mergeCell ref="A1:I1"/>
    <mergeCell ref="A2:I2"/>
    <mergeCell ref="A3:I3"/>
    <mergeCell ref="A4:I4"/>
    <mergeCell ref="A5:I5"/>
    <mergeCell ref="A11:C11"/>
    <mergeCell ref="A48:C48"/>
    <mergeCell ref="A85:C85"/>
    <mergeCell ref="A7:I7"/>
    <mergeCell ref="A8:C9"/>
    <mergeCell ref="D8:H8"/>
    <mergeCell ref="I8:I9"/>
    <mergeCell ref="A10:C10"/>
  </mergeCells>
  <printOptions horizontalCentered="1"/>
  <pageMargins left="0.39370078740157483" right="0.39370078740157483" top="0.39370078740157483" bottom="0.39370078740157483" header="0.31496062992125984" footer="0.31496062992125984"/>
  <pageSetup scale="73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2021-02-11T23:45:42Z</cp:lastPrinted>
  <dcterms:created xsi:type="dcterms:W3CDTF">2021-02-11T23:45:27Z</dcterms:created>
  <dcterms:modified xsi:type="dcterms:W3CDTF">2021-05-25T19:09:55Z</dcterms:modified>
</cp:coreProperties>
</file>